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guchi\Desktop\"/>
    </mc:Choice>
  </mc:AlternateContent>
  <bookViews>
    <workbookView xWindow="0" yWindow="0" windowWidth="19440" windowHeight="10245" activeTab="1"/>
  </bookViews>
  <sheets>
    <sheet name="事業計画 (月次)" sheetId="1" r:id="rId1"/>
    <sheet name="事業計画 (年次)" sheetId="5" r:id="rId2"/>
    <sheet name="資金繰り表" sheetId="4" r:id="rId3"/>
  </sheets>
  <definedNames>
    <definedName name="_xlnm.Print_Area" localSheetId="2">資金繰り表!$A$1:$AP$45</definedName>
    <definedName name="_xlnm.Print_Area" localSheetId="0">'事業計画 (月次)'!$A$1:$AO$85</definedName>
  </definedNames>
  <calcPr calcId="152511"/>
</workbook>
</file>

<file path=xl/calcChain.xml><?xml version="1.0" encoding="utf-8"?>
<calcChain xmlns="http://schemas.openxmlformats.org/spreadsheetml/2006/main">
  <c r="G36" i="4" l="1"/>
  <c r="G37" i="4"/>
  <c r="G38" i="4"/>
  <c r="G39" i="4"/>
  <c r="G40" i="4"/>
  <c r="G35" i="4"/>
  <c r="G41" i="4"/>
  <c r="G33" i="4"/>
  <c r="I10" i="4"/>
  <c r="J10" i="4"/>
  <c r="K10" i="4"/>
  <c r="L10" i="4"/>
  <c r="M10" i="4"/>
  <c r="N10" i="4"/>
  <c r="O10" i="4"/>
  <c r="P10" i="4"/>
  <c r="Q10" i="4"/>
  <c r="Q29" i="4" s="1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H29" i="4" s="1"/>
  <c r="AI10" i="4"/>
  <c r="AJ10" i="4"/>
  <c r="AK10" i="4"/>
  <c r="AL10" i="4"/>
  <c r="AM10" i="4"/>
  <c r="AN10" i="4"/>
  <c r="AO10" i="4"/>
  <c r="AO29" i="4" s="1"/>
  <c r="AP10" i="4"/>
  <c r="I11" i="4"/>
  <c r="J11" i="4"/>
  <c r="K11" i="4"/>
  <c r="L11" i="4"/>
  <c r="M11" i="4"/>
  <c r="N11" i="4"/>
  <c r="O11" i="4"/>
  <c r="P11" i="4"/>
  <c r="Q11" i="4"/>
  <c r="R11" i="4"/>
  <c r="S11" i="4"/>
  <c r="T11" i="4"/>
  <c r="T29" i="4" s="1"/>
  <c r="U11" i="4"/>
  <c r="V11" i="4"/>
  <c r="W11" i="4"/>
  <c r="X11" i="4"/>
  <c r="X29" i="4" s="1"/>
  <c r="Y11" i="4"/>
  <c r="Z11" i="4"/>
  <c r="AA11" i="4"/>
  <c r="AA29" i="4" s="1"/>
  <c r="AB11" i="4"/>
  <c r="AB29" i="4" s="1"/>
  <c r="AC11" i="4"/>
  <c r="AD11" i="4"/>
  <c r="AE11" i="4"/>
  <c r="AF11" i="4"/>
  <c r="AF29" i="4" s="1"/>
  <c r="AG11" i="4"/>
  <c r="AH11" i="4"/>
  <c r="AI11" i="4"/>
  <c r="AJ11" i="4"/>
  <c r="AK11" i="4"/>
  <c r="AL11" i="4"/>
  <c r="AM11" i="4"/>
  <c r="AN11" i="4"/>
  <c r="AO11" i="4"/>
  <c r="AP11" i="4"/>
  <c r="U12" i="4"/>
  <c r="Y12" i="4"/>
  <c r="AO12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 s="1"/>
  <c r="AP29" i="4" s="1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 s="1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H20" i="4"/>
  <c r="G20" i="4"/>
  <c r="H19" i="4"/>
  <c r="G19" i="4"/>
  <c r="H18" i="4"/>
  <c r="G18" i="4"/>
  <c r="H17" i="4"/>
  <c r="H16" i="4"/>
  <c r="G15" i="4"/>
  <c r="H15" i="4"/>
  <c r="H14" i="4"/>
  <c r="H13" i="4"/>
  <c r="K7" i="4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Y74" i="1" s="1"/>
  <c r="Z73" i="1"/>
  <c r="Z74" i="1" s="1"/>
  <c r="AA73" i="1"/>
  <c r="AB73" i="1"/>
  <c r="AC73" i="1"/>
  <c r="AD73" i="1"/>
  <c r="AE73" i="1"/>
  <c r="AF73" i="1"/>
  <c r="AG73" i="1"/>
  <c r="AG74" i="1" s="1"/>
  <c r="AH73" i="1"/>
  <c r="AI73" i="1"/>
  <c r="AJ73" i="1"/>
  <c r="AK73" i="1"/>
  <c r="AL73" i="1"/>
  <c r="AM73" i="1"/>
  <c r="AN73" i="1"/>
  <c r="AO73" i="1"/>
  <c r="G73" i="1"/>
  <c r="H11" i="4"/>
  <c r="C26" i="4"/>
  <c r="C27" i="4"/>
  <c r="C28" i="4"/>
  <c r="C22" i="4"/>
  <c r="C23" i="4"/>
  <c r="C24" i="4"/>
  <c r="C25" i="4"/>
  <c r="C11" i="4"/>
  <c r="C12" i="4"/>
  <c r="C13" i="4"/>
  <c r="C14" i="4"/>
  <c r="C15" i="4"/>
  <c r="C16" i="4"/>
  <c r="C17" i="4"/>
  <c r="C18" i="4"/>
  <c r="C19" i="4"/>
  <c r="C20" i="4"/>
  <c r="C21" i="4"/>
  <c r="E59" i="5"/>
  <c r="F59" i="5"/>
  <c r="G59" i="5"/>
  <c r="H59" i="5"/>
  <c r="E60" i="5"/>
  <c r="F60" i="5"/>
  <c r="G60" i="5"/>
  <c r="H60" i="5"/>
  <c r="E61" i="5"/>
  <c r="F61" i="5"/>
  <c r="G61" i="5"/>
  <c r="H61" i="5"/>
  <c r="E62" i="5"/>
  <c r="F62" i="5"/>
  <c r="G62" i="5"/>
  <c r="H62" i="5"/>
  <c r="E63" i="5"/>
  <c r="F63" i="5"/>
  <c r="G63" i="5"/>
  <c r="H63" i="5"/>
  <c r="E64" i="5"/>
  <c r="F64" i="5"/>
  <c r="G64" i="5"/>
  <c r="H64" i="5"/>
  <c r="E65" i="5"/>
  <c r="E47" i="5"/>
  <c r="F47" i="5"/>
  <c r="G47" i="5"/>
  <c r="H47" i="5"/>
  <c r="E48" i="5"/>
  <c r="E49" i="5"/>
  <c r="F49" i="5"/>
  <c r="G49" i="5"/>
  <c r="H49" i="5"/>
  <c r="E50" i="5"/>
  <c r="F50" i="5"/>
  <c r="G50" i="5"/>
  <c r="H50" i="5"/>
  <c r="E51" i="5"/>
  <c r="F51" i="5"/>
  <c r="G51" i="5"/>
  <c r="H51" i="5"/>
  <c r="E52" i="5"/>
  <c r="F52" i="5"/>
  <c r="G52" i="5"/>
  <c r="H52" i="5"/>
  <c r="E53" i="5"/>
  <c r="F53" i="5"/>
  <c r="G53" i="5"/>
  <c r="H53" i="5"/>
  <c r="E54" i="5"/>
  <c r="F54" i="5"/>
  <c r="G54" i="5"/>
  <c r="H54" i="5"/>
  <c r="E55" i="5"/>
  <c r="F55" i="5"/>
  <c r="G55" i="5"/>
  <c r="H55" i="5"/>
  <c r="E56" i="5"/>
  <c r="F56" i="5"/>
  <c r="G56" i="5"/>
  <c r="H56" i="5"/>
  <c r="E57" i="5"/>
  <c r="F57" i="5"/>
  <c r="G57" i="5"/>
  <c r="H57" i="5"/>
  <c r="E58" i="5"/>
  <c r="F58" i="5"/>
  <c r="G58" i="5"/>
  <c r="H58" i="5"/>
  <c r="E22" i="5"/>
  <c r="E23" i="5"/>
  <c r="E24" i="5"/>
  <c r="E16" i="5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G56" i="1"/>
  <c r="I12" i="4" s="1"/>
  <c r="H56" i="1"/>
  <c r="J12" i="4"/>
  <c r="I56" i="1"/>
  <c r="J56" i="1"/>
  <c r="K56" i="1"/>
  <c r="L56" i="1"/>
  <c r="N12" i="4" s="1"/>
  <c r="M56" i="1"/>
  <c r="O12" i="4" s="1"/>
  <c r="N56" i="1"/>
  <c r="O56" i="1"/>
  <c r="Q12" i="4" s="1"/>
  <c r="P56" i="1"/>
  <c r="Q56" i="1"/>
  <c r="S12" i="4" s="1"/>
  <c r="R56" i="1"/>
  <c r="T12" i="4" s="1"/>
  <c r="S56" i="1"/>
  <c r="T56" i="1"/>
  <c r="U56" i="1"/>
  <c r="V56" i="1"/>
  <c r="X12" i="4" s="1"/>
  <c r="W56" i="1"/>
  <c r="X56" i="1"/>
  <c r="Y56" i="1"/>
  <c r="AA12" i="4" s="1"/>
  <c r="Z56" i="1"/>
  <c r="AB12" i="4" s="1"/>
  <c r="AA56" i="1"/>
  <c r="AC12" i="4" s="1"/>
  <c r="AB56" i="1"/>
  <c r="AD12" i="4" s="1"/>
  <c r="AC56" i="1"/>
  <c r="AE12" i="4" s="1"/>
  <c r="AD56" i="1"/>
  <c r="AF12" i="4" s="1"/>
  <c r="AE56" i="1"/>
  <c r="AF56" i="1"/>
  <c r="AH12" i="4" s="1"/>
  <c r="AG56" i="1"/>
  <c r="AI12" i="4" s="1"/>
  <c r="AH56" i="1"/>
  <c r="AJ12" i="4" s="1"/>
  <c r="AH74" i="1"/>
  <c r="AI56" i="1"/>
  <c r="AK12" i="4" s="1"/>
  <c r="AJ56" i="1"/>
  <c r="AL12" i="4" s="1"/>
  <c r="AK56" i="1"/>
  <c r="AM12" i="4" s="1"/>
  <c r="AL56" i="1"/>
  <c r="AM56" i="1"/>
  <c r="AN56" i="1"/>
  <c r="AP12" i="4" s="1"/>
  <c r="AO56" i="1"/>
  <c r="F56" i="1"/>
  <c r="F48" i="5" s="1"/>
  <c r="F46" i="1"/>
  <c r="J46" i="1"/>
  <c r="N46" i="1"/>
  <c r="R46" i="1"/>
  <c r="V46" i="1"/>
  <c r="Z46" i="1"/>
  <c r="AD46" i="1"/>
  <c r="AH46" i="1"/>
  <c r="AL46" i="1"/>
  <c r="F47" i="1"/>
  <c r="F39" i="5" s="1"/>
  <c r="G47" i="1"/>
  <c r="H47" i="1"/>
  <c r="I47" i="1"/>
  <c r="J47" i="1"/>
  <c r="K47" i="1"/>
  <c r="L47" i="1"/>
  <c r="M47" i="1"/>
  <c r="N47" i="1"/>
  <c r="O47" i="1"/>
  <c r="P47" i="1"/>
  <c r="Q47" i="1"/>
  <c r="R47" i="1"/>
  <c r="G39" i="5" s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F48" i="1"/>
  <c r="F40" i="5" s="1"/>
  <c r="G48" i="1"/>
  <c r="H48" i="1"/>
  <c r="I48" i="1"/>
  <c r="J48" i="1"/>
  <c r="K48" i="1"/>
  <c r="L48" i="1"/>
  <c r="M48" i="1"/>
  <c r="N48" i="1"/>
  <c r="O48" i="1"/>
  <c r="O52" i="1" s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F45" i="1"/>
  <c r="F43" i="1"/>
  <c r="G43" i="1"/>
  <c r="H43" i="1"/>
  <c r="I43" i="1"/>
  <c r="I51" i="1" s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C51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G41" i="1"/>
  <c r="H41" i="1"/>
  <c r="I41" i="1"/>
  <c r="J41" i="1"/>
  <c r="K41" i="1"/>
  <c r="L41" i="1"/>
  <c r="M41" i="1"/>
  <c r="N41" i="1"/>
  <c r="N49" i="1" s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F41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G32" i="5" s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G29" i="5" s="1"/>
  <c r="U37" i="1"/>
  <c r="V37" i="1"/>
  <c r="W37" i="1"/>
  <c r="X37" i="1"/>
  <c r="Y37" i="1"/>
  <c r="Z37" i="1"/>
  <c r="AA37" i="1"/>
  <c r="AB37" i="1"/>
  <c r="AC37" i="1"/>
  <c r="AD37" i="1"/>
  <c r="AE37" i="1"/>
  <c r="AF37" i="1"/>
  <c r="H29" i="5" s="1"/>
  <c r="AG37" i="1"/>
  <c r="AH37" i="1"/>
  <c r="AI37" i="1"/>
  <c r="AJ37" i="1"/>
  <c r="AK37" i="1"/>
  <c r="AL37" i="1"/>
  <c r="AM37" i="1"/>
  <c r="AN37" i="1"/>
  <c r="AO37" i="1"/>
  <c r="F37" i="1"/>
  <c r="R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R51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F36" i="1"/>
  <c r="G36" i="1"/>
  <c r="H36" i="1"/>
  <c r="I36" i="1"/>
  <c r="J36" i="1"/>
  <c r="K36" i="1"/>
  <c r="L36" i="1"/>
  <c r="M36" i="1"/>
  <c r="N36" i="1"/>
  <c r="O36" i="1"/>
  <c r="P36" i="1"/>
  <c r="Q36" i="1"/>
  <c r="Q52" i="1" s="1"/>
  <c r="R36" i="1"/>
  <c r="S36" i="1"/>
  <c r="T36" i="1"/>
  <c r="U36" i="1"/>
  <c r="V36" i="1"/>
  <c r="W36" i="1"/>
  <c r="X36" i="1"/>
  <c r="Y36" i="1"/>
  <c r="Y52" i="1" s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L52" i="1" s="1"/>
  <c r="AM36" i="1"/>
  <c r="AN36" i="1"/>
  <c r="AO36" i="1"/>
  <c r="G33" i="1"/>
  <c r="G49" i="1" s="1"/>
  <c r="H33" i="1"/>
  <c r="I33" i="1"/>
  <c r="J33" i="1"/>
  <c r="K33" i="1"/>
  <c r="K49" i="1" s="1"/>
  <c r="L33" i="1"/>
  <c r="M33" i="1"/>
  <c r="N33" i="1"/>
  <c r="O33" i="1"/>
  <c r="P33" i="1"/>
  <c r="Q33" i="1"/>
  <c r="R33" i="1"/>
  <c r="G25" i="5" s="1"/>
  <c r="S33" i="1"/>
  <c r="T33" i="1"/>
  <c r="U33" i="1"/>
  <c r="V33" i="1"/>
  <c r="V49" i="1" s="1"/>
  <c r="W33" i="1"/>
  <c r="X33" i="1"/>
  <c r="Y33" i="1"/>
  <c r="Z33" i="1"/>
  <c r="AA33" i="1"/>
  <c r="AB33" i="1"/>
  <c r="AC33" i="1"/>
  <c r="AD33" i="1"/>
  <c r="H25" i="5" s="1"/>
  <c r="AE33" i="1"/>
  <c r="AF33" i="1"/>
  <c r="AG33" i="1"/>
  <c r="AH33" i="1"/>
  <c r="AI33" i="1"/>
  <c r="AJ33" i="1"/>
  <c r="AK33" i="1"/>
  <c r="AL33" i="1"/>
  <c r="AM33" i="1"/>
  <c r="AM49" i="1" s="1"/>
  <c r="AN33" i="1"/>
  <c r="AO33" i="1"/>
  <c r="F33" i="1"/>
  <c r="N30" i="1"/>
  <c r="A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F29" i="1"/>
  <c r="F27" i="1"/>
  <c r="G27" i="1"/>
  <c r="H27" i="1"/>
  <c r="H51" i="1" s="1"/>
  <c r="I27" i="1"/>
  <c r="J27" i="1"/>
  <c r="K27" i="1"/>
  <c r="L27" i="1"/>
  <c r="M27" i="1"/>
  <c r="N27" i="1"/>
  <c r="O27" i="1"/>
  <c r="P27" i="1"/>
  <c r="Q27" i="1"/>
  <c r="R27" i="1"/>
  <c r="S27" i="1"/>
  <c r="T27" i="1"/>
  <c r="T51" i="1" s="1"/>
  <c r="U27" i="1"/>
  <c r="V27" i="1"/>
  <c r="W27" i="1"/>
  <c r="X27" i="1"/>
  <c r="Y27" i="1"/>
  <c r="Z27" i="1"/>
  <c r="AA27" i="1"/>
  <c r="AA51" i="1" s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H20" i="5" s="1"/>
  <c r="AF28" i="1"/>
  <c r="AG28" i="1"/>
  <c r="AH28" i="1"/>
  <c r="AI28" i="1"/>
  <c r="AJ28" i="1"/>
  <c r="AK28" i="1"/>
  <c r="AL28" i="1"/>
  <c r="AM28" i="1"/>
  <c r="AN28" i="1"/>
  <c r="AO28" i="1"/>
  <c r="G25" i="1"/>
  <c r="H25" i="1"/>
  <c r="I25" i="1"/>
  <c r="F17" i="5" s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X49" i="1" s="1"/>
  <c r="Y25" i="1"/>
  <c r="Z25" i="1"/>
  <c r="AA25" i="1"/>
  <c r="AB25" i="1"/>
  <c r="AC25" i="1"/>
  <c r="AD25" i="1"/>
  <c r="AE25" i="1"/>
  <c r="AF25" i="1"/>
  <c r="H17" i="5" s="1"/>
  <c r="AG25" i="1"/>
  <c r="AH25" i="1"/>
  <c r="AI25" i="1"/>
  <c r="AJ25" i="1"/>
  <c r="AK25" i="1"/>
  <c r="AL25" i="1"/>
  <c r="AM25" i="1"/>
  <c r="AN25" i="1"/>
  <c r="AO25" i="1"/>
  <c r="F25" i="1"/>
  <c r="F23" i="1"/>
  <c r="G23" i="1"/>
  <c r="F15" i="5" s="1"/>
  <c r="H23" i="1"/>
  <c r="I23" i="1"/>
  <c r="J23" i="1"/>
  <c r="K23" i="1"/>
  <c r="L23" i="1"/>
  <c r="M23" i="1"/>
  <c r="N23" i="1"/>
  <c r="O23" i="1"/>
  <c r="P23" i="1"/>
  <c r="Q23" i="1"/>
  <c r="R23" i="1"/>
  <c r="S23" i="1"/>
  <c r="S51" i="1" s="1"/>
  <c r="T23" i="1"/>
  <c r="U23" i="1"/>
  <c r="U51" i="1" s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M51" i="1" s="1"/>
  <c r="AN23" i="1"/>
  <c r="AO23" i="1"/>
  <c r="F24" i="1"/>
  <c r="G24" i="1"/>
  <c r="H24" i="1"/>
  <c r="I24" i="1"/>
  <c r="I52" i="1" s="1"/>
  <c r="J24" i="1"/>
  <c r="K24" i="1"/>
  <c r="L24" i="1"/>
  <c r="M24" i="1"/>
  <c r="M52" i="1" s="1"/>
  <c r="N24" i="1"/>
  <c r="O24" i="1"/>
  <c r="P24" i="1"/>
  <c r="Q24" i="1"/>
  <c r="R24" i="1"/>
  <c r="S24" i="1"/>
  <c r="T24" i="1"/>
  <c r="T52" i="1" s="1"/>
  <c r="U24" i="1"/>
  <c r="V24" i="1"/>
  <c r="W24" i="1"/>
  <c r="W52" i="1"/>
  <c r="X24" i="1"/>
  <c r="Y24" i="1"/>
  <c r="Z24" i="1"/>
  <c r="AA24" i="1"/>
  <c r="AA52" i="1" s="1"/>
  <c r="AB24" i="1"/>
  <c r="AC24" i="1"/>
  <c r="AD24" i="1"/>
  <c r="AD52" i="1"/>
  <c r="AE24" i="1"/>
  <c r="AF24" i="1"/>
  <c r="AG24" i="1"/>
  <c r="AH24" i="1"/>
  <c r="AH52" i="1" s="1"/>
  <c r="AI24" i="1"/>
  <c r="AI52" i="1" s="1"/>
  <c r="AJ24" i="1"/>
  <c r="AK24" i="1"/>
  <c r="AK52" i="1" s="1"/>
  <c r="AL24" i="1"/>
  <c r="AM24" i="1"/>
  <c r="AN24" i="1"/>
  <c r="AO24" i="1"/>
  <c r="AO52" i="1" s="1"/>
  <c r="G21" i="1"/>
  <c r="H21" i="1"/>
  <c r="H49" i="1"/>
  <c r="I21" i="1"/>
  <c r="I49" i="1" s="1"/>
  <c r="J21" i="1"/>
  <c r="K21" i="1"/>
  <c r="L21" i="1"/>
  <c r="L49" i="1" s="1"/>
  <c r="M21" i="1"/>
  <c r="M49" i="1" s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F21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O17" i="1"/>
  <c r="AN17" i="1"/>
  <c r="AM17" i="1"/>
  <c r="AL17" i="1"/>
  <c r="AO7" i="4" s="1"/>
  <c r="AK17" i="1"/>
  <c r="AJ17" i="1"/>
  <c r="AM7" i="4" s="1"/>
  <c r="AI17" i="1"/>
  <c r="AL7" i="4" s="1"/>
  <c r="AH17" i="1"/>
  <c r="AK7" i="4" s="1"/>
  <c r="AG17" i="1"/>
  <c r="AF17" i="1"/>
  <c r="AI7" i="4" s="1"/>
  <c r="AE17" i="1"/>
  <c r="AH7" i="4" s="1"/>
  <c r="AD17" i="1"/>
  <c r="AC17" i="1"/>
  <c r="AB17" i="1"/>
  <c r="AE7" i="4" s="1"/>
  <c r="AA17" i="1"/>
  <c r="AD7" i="4" s="1"/>
  <c r="Z17" i="1"/>
  <c r="Y17" i="1"/>
  <c r="X17" i="1"/>
  <c r="AA7" i="4" s="1"/>
  <c r="W17" i="1"/>
  <c r="Z7" i="4" s="1"/>
  <c r="V17" i="1"/>
  <c r="U17" i="1"/>
  <c r="X7" i="4" s="1"/>
  <c r="X8" i="4" s="1"/>
  <c r="T17" i="1"/>
  <c r="W7" i="4" s="1"/>
  <c r="S17" i="1"/>
  <c r="V7" i="4" s="1"/>
  <c r="R17" i="1"/>
  <c r="G10" i="5" s="1"/>
  <c r="Q17" i="1"/>
  <c r="T7" i="4" s="1"/>
  <c r="P17" i="1"/>
  <c r="S7" i="4" s="1"/>
  <c r="O17" i="1"/>
  <c r="R7" i="4" s="1"/>
  <c r="N17" i="1"/>
  <c r="M17" i="1"/>
  <c r="P7" i="4" s="1"/>
  <c r="L17" i="1"/>
  <c r="O7" i="4" s="1"/>
  <c r="K17" i="1"/>
  <c r="N7" i="4" s="1"/>
  <c r="J17" i="1"/>
  <c r="I17" i="1"/>
  <c r="L7" i="4" s="1"/>
  <c r="H17" i="1"/>
  <c r="G17" i="1"/>
  <c r="J7" i="4" s="1"/>
  <c r="F17" i="1"/>
  <c r="AO15" i="1"/>
  <c r="AN15" i="1"/>
  <c r="AM15" i="1"/>
  <c r="AL15" i="1"/>
  <c r="AK15" i="1"/>
  <c r="AJ15" i="1"/>
  <c r="AI15" i="1"/>
  <c r="AH15" i="1"/>
  <c r="AG15" i="1"/>
  <c r="H9" i="5" s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O13" i="1"/>
  <c r="AN13" i="1"/>
  <c r="AP6" i="4" s="1"/>
  <c r="AM13" i="1"/>
  <c r="AO6" i="4" s="1"/>
  <c r="AL13" i="1"/>
  <c r="AN6" i="4" s="1"/>
  <c r="AK13" i="1"/>
  <c r="AM6" i="4" s="1"/>
  <c r="AJ13" i="1"/>
  <c r="AL6" i="4" s="1"/>
  <c r="AI13" i="1"/>
  <c r="AK6" i="4" s="1"/>
  <c r="AH13" i="1"/>
  <c r="AJ6" i="4" s="1"/>
  <c r="AG13" i="1"/>
  <c r="AF13" i="1"/>
  <c r="AH6" i="4" s="1"/>
  <c r="AE13" i="1"/>
  <c r="AG6" i="4" s="1"/>
  <c r="AD13" i="1"/>
  <c r="AF6" i="4" s="1"/>
  <c r="AC13" i="1"/>
  <c r="AE6" i="4" s="1"/>
  <c r="AB13" i="1"/>
  <c r="AD6" i="4" s="1"/>
  <c r="AA13" i="1"/>
  <c r="AC6" i="4" s="1"/>
  <c r="Z13" i="1"/>
  <c r="AB6" i="4" s="1"/>
  <c r="Y13" i="1"/>
  <c r="AA6" i="4" s="1"/>
  <c r="X13" i="1"/>
  <c r="Z6" i="4" s="1"/>
  <c r="W13" i="1"/>
  <c r="Y6" i="4" s="1"/>
  <c r="V13" i="1"/>
  <c r="X6" i="4" s="1"/>
  <c r="U13" i="1"/>
  <c r="W6" i="4" s="1"/>
  <c r="T13" i="1"/>
  <c r="V6" i="4" s="1"/>
  <c r="S13" i="1"/>
  <c r="U6" i="4" s="1"/>
  <c r="R13" i="1"/>
  <c r="T6" i="4" s="1"/>
  <c r="Q13" i="1"/>
  <c r="S6" i="4" s="1"/>
  <c r="P13" i="1"/>
  <c r="R6" i="4" s="1"/>
  <c r="O13" i="1"/>
  <c r="Q6" i="4" s="1"/>
  <c r="N13" i="1"/>
  <c r="P6" i="4" s="1"/>
  <c r="M13" i="1"/>
  <c r="O6" i="4" s="1"/>
  <c r="L13" i="1"/>
  <c r="N6" i="4" s="1"/>
  <c r="K13" i="1"/>
  <c r="M6" i="4" s="1"/>
  <c r="J13" i="1"/>
  <c r="L6" i="4" s="1"/>
  <c r="I13" i="1"/>
  <c r="K6" i="4" s="1"/>
  <c r="H13" i="1"/>
  <c r="J6" i="4" s="1"/>
  <c r="G13" i="1"/>
  <c r="I6" i="4" s="1"/>
  <c r="F13" i="1"/>
  <c r="H6" i="4" s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Y20" i="1" s="1"/>
  <c r="X11" i="1"/>
  <c r="W11" i="1"/>
  <c r="V11" i="1"/>
  <c r="U11" i="1"/>
  <c r="T11" i="1"/>
  <c r="T20" i="1" s="1"/>
  <c r="S11" i="1"/>
  <c r="R11" i="1"/>
  <c r="Q11" i="1"/>
  <c r="P11" i="1"/>
  <c r="O11" i="1"/>
  <c r="O20" i="1"/>
  <c r="N11" i="1"/>
  <c r="M11" i="1"/>
  <c r="L11" i="1"/>
  <c r="K11" i="1"/>
  <c r="K20" i="1" s="1"/>
  <c r="J11" i="1"/>
  <c r="I11" i="1"/>
  <c r="H11" i="1"/>
  <c r="G11" i="1"/>
  <c r="F11" i="1"/>
  <c r="F7" i="5" s="1"/>
  <c r="H9" i="1"/>
  <c r="G9" i="1"/>
  <c r="F9" i="1"/>
  <c r="G7" i="1"/>
  <c r="H7" i="1"/>
  <c r="I7" i="1"/>
  <c r="J5" i="4" s="1"/>
  <c r="J7" i="1"/>
  <c r="K7" i="1"/>
  <c r="L7" i="1"/>
  <c r="M5" i="4" s="1"/>
  <c r="M7" i="1"/>
  <c r="N5" i="4" s="1"/>
  <c r="N8" i="4" s="1"/>
  <c r="N7" i="1"/>
  <c r="O7" i="1"/>
  <c r="P5" i="4" s="1"/>
  <c r="P7" i="1"/>
  <c r="Q7" i="1"/>
  <c r="R7" i="1"/>
  <c r="S7" i="1"/>
  <c r="T7" i="1"/>
  <c r="U7" i="1"/>
  <c r="U20" i="1" s="1"/>
  <c r="V7" i="1"/>
  <c r="W7" i="1"/>
  <c r="X5" i="4" s="1"/>
  <c r="X7" i="1"/>
  <c r="Y7" i="1"/>
  <c r="Z7" i="1"/>
  <c r="AA7" i="1"/>
  <c r="AB5" i="4" s="1"/>
  <c r="AB7" i="1"/>
  <c r="AC7" i="1"/>
  <c r="AC20" i="1" s="1"/>
  <c r="AD7" i="1"/>
  <c r="AE5" i="4" s="1"/>
  <c r="AE8" i="4" s="1"/>
  <c r="AE7" i="1"/>
  <c r="AF5" i="4" s="1"/>
  <c r="AF7" i="1"/>
  <c r="AG7" i="1"/>
  <c r="AH7" i="1"/>
  <c r="AI5" i="4" s="1"/>
  <c r="AI7" i="1"/>
  <c r="AJ5" i="4" s="1"/>
  <c r="AJ7" i="1"/>
  <c r="AK7" i="1"/>
  <c r="AL7" i="1"/>
  <c r="AM5" i="4" s="1"/>
  <c r="AM8" i="4" s="1"/>
  <c r="AM7" i="1"/>
  <c r="AN5" i="4" s="1"/>
  <c r="AN7" i="1"/>
  <c r="AO7" i="1"/>
  <c r="F7" i="1"/>
  <c r="F20" i="1" s="1"/>
  <c r="D12" i="5"/>
  <c r="H2" i="5"/>
  <c r="G2" i="5"/>
  <c r="F2" i="5"/>
  <c r="C67" i="5"/>
  <c r="E66" i="5"/>
  <c r="E46" i="5"/>
  <c r="E45" i="5"/>
  <c r="E14" i="5"/>
  <c r="E15" i="5"/>
  <c r="E17" i="5"/>
  <c r="E18" i="5"/>
  <c r="E19" i="5"/>
  <c r="E20" i="5"/>
  <c r="E21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13" i="5"/>
  <c r="C13" i="5"/>
  <c r="C46" i="5"/>
  <c r="D41" i="5"/>
  <c r="D37" i="5"/>
  <c r="D33" i="5"/>
  <c r="D29" i="5"/>
  <c r="D25" i="5"/>
  <c r="D21" i="5"/>
  <c r="D17" i="5"/>
  <c r="D13" i="5"/>
  <c r="D11" i="5"/>
  <c r="D10" i="5"/>
  <c r="D9" i="5"/>
  <c r="D8" i="5"/>
  <c r="D7" i="5"/>
  <c r="D6" i="5"/>
  <c r="D5" i="5"/>
  <c r="H46" i="5"/>
  <c r="G46" i="5"/>
  <c r="F46" i="5"/>
  <c r="D36" i="4"/>
  <c r="D37" i="4"/>
  <c r="D38" i="4"/>
  <c r="D39" i="4"/>
  <c r="D40" i="4"/>
  <c r="D35" i="4"/>
  <c r="C10" i="4"/>
  <c r="H46" i="1"/>
  <c r="H42" i="1"/>
  <c r="H38" i="1"/>
  <c r="H34" i="1"/>
  <c r="H30" i="1"/>
  <c r="H26" i="1"/>
  <c r="F22" i="1"/>
  <c r="AQ10" i="4"/>
  <c r="H10" i="4"/>
  <c r="O74" i="1"/>
  <c r="S74" i="1"/>
  <c r="AJ74" i="1"/>
  <c r="S49" i="1"/>
  <c r="V52" i="1"/>
  <c r="Q51" i="1"/>
  <c r="AH34" i="1"/>
  <c r="F38" i="1"/>
  <c r="Z30" i="1"/>
  <c r="J30" i="1"/>
  <c r="AD34" i="1"/>
  <c r="N34" i="1"/>
  <c r="AH38" i="1"/>
  <c r="R38" i="1"/>
  <c r="AL30" i="1"/>
  <c r="V30" i="1"/>
  <c r="F30" i="1"/>
  <c r="Z34" i="1"/>
  <c r="J34" i="1"/>
  <c r="AD38" i="1"/>
  <c r="N38" i="1"/>
  <c r="AL38" i="1"/>
  <c r="V38" i="1"/>
  <c r="AH30" i="1"/>
  <c r="R30" i="1"/>
  <c r="AL34" i="1"/>
  <c r="V34" i="1"/>
  <c r="F34" i="1"/>
  <c r="Z38" i="1"/>
  <c r="J38" i="1"/>
  <c r="AM26" i="1"/>
  <c r="AI26" i="1"/>
  <c r="AE26" i="1"/>
  <c r="AA26" i="1"/>
  <c r="W26" i="1"/>
  <c r="S26" i="1"/>
  <c r="O26" i="1"/>
  <c r="K26" i="1"/>
  <c r="G26" i="1"/>
  <c r="AM30" i="1"/>
  <c r="AI30" i="1"/>
  <c r="AE30" i="1"/>
  <c r="AA30" i="1"/>
  <c r="W30" i="1"/>
  <c r="S30" i="1"/>
  <c r="O30" i="1"/>
  <c r="K30" i="1"/>
  <c r="G30" i="1"/>
  <c r="AM34" i="1"/>
  <c r="AI34" i="1"/>
  <c r="AE34" i="1"/>
  <c r="AA34" i="1"/>
  <c r="W34" i="1"/>
  <c r="S34" i="1"/>
  <c r="O34" i="1"/>
  <c r="K34" i="1"/>
  <c r="G34" i="1"/>
  <c r="AM38" i="1"/>
  <c r="AI38" i="1"/>
  <c r="AE38" i="1"/>
  <c r="AA38" i="1"/>
  <c r="W38" i="1"/>
  <c r="S38" i="1"/>
  <c r="G30" i="5" s="1"/>
  <c r="O38" i="1"/>
  <c r="K38" i="1"/>
  <c r="G38" i="1"/>
  <c r="AM42" i="1"/>
  <c r="AI42" i="1"/>
  <c r="AE42" i="1"/>
  <c r="AA42" i="1"/>
  <c r="AA50" i="1"/>
  <c r="W42" i="1"/>
  <c r="S42" i="1"/>
  <c r="O42" i="1"/>
  <c r="K42" i="1"/>
  <c r="G42" i="1"/>
  <c r="AM46" i="1"/>
  <c r="AI46" i="1"/>
  <c r="AE46" i="1"/>
  <c r="AA46" i="1"/>
  <c r="W46" i="1"/>
  <c r="S46" i="1"/>
  <c r="O46" i="1"/>
  <c r="K46" i="1"/>
  <c r="G46" i="1"/>
  <c r="AH26" i="1"/>
  <c r="Z26" i="1"/>
  <c r="R26" i="1"/>
  <c r="J26" i="1"/>
  <c r="AH42" i="1"/>
  <c r="Z42" i="1"/>
  <c r="R42" i="1"/>
  <c r="F42" i="1"/>
  <c r="AO26" i="1"/>
  <c r="AK26" i="1"/>
  <c r="AG26" i="1"/>
  <c r="AC26" i="1"/>
  <c r="Y26" i="1"/>
  <c r="U26" i="1"/>
  <c r="Q26" i="1"/>
  <c r="M26" i="1"/>
  <c r="I26" i="1"/>
  <c r="F18" i="5" s="1"/>
  <c r="AO30" i="1"/>
  <c r="AK30" i="1"/>
  <c r="AG30" i="1"/>
  <c r="AC30" i="1"/>
  <c r="Y30" i="1"/>
  <c r="U30" i="1"/>
  <c r="Q30" i="1"/>
  <c r="M30" i="1"/>
  <c r="I30" i="1"/>
  <c r="AO34" i="1"/>
  <c r="AK34" i="1"/>
  <c r="AG34" i="1"/>
  <c r="AC34" i="1"/>
  <c r="Y34" i="1"/>
  <c r="U34" i="1"/>
  <c r="Q34" i="1"/>
  <c r="M34" i="1"/>
  <c r="I34" i="1"/>
  <c r="AO38" i="1"/>
  <c r="AK38" i="1"/>
  <c r="AG38" i="1"/>
  <c r="AC38" i="1"/>
  <c r="Y38" i="1"/>
  <c r="U38" i="1"/>
  <c r="Q38" i="1"/>
  <c r="M38" i="1"/>
  <c r="I38" i="1"/>
  <c r="AO42" i="1"/>
  <c r="AK42" i="1"/>
  <c r="AG42" i="1"/>
  <c r="AC42" i="1"/>
  <c r="Y42" i="1"/>
  <c r="U42" i="1"/>
  <c r="Q42" i="1"/>
  <c r="M42" i="1"/>
  <c r="I42" i="1"/>
  <c r="AO46" i="1"/>
  <c r="AK46" i="1"/>
  <c r="AG46" i="1"/>
  <c r="AC46" i="1"/>
  <c r="Y46" i="1"/>
  <c r="U46" i="1"/>
  <c r="Q46" i="1"/>
  <c r="M46" i="1"/>
  <c r="I46" i="1"/>
  <c r="AL26" i="1"/>
  <c r="AD26" i="1"/>
  <c r="V26" i="1"/>
  <c r="V50" i="1" s="1"/>
  <c r="N26" i="1"/>
  <c r="F26" i="1"/>
  <c r="AL42" i="1"/>
  <c r="AD42" i="1"/>
  <c r="V42" i="1"/>
  <c r="N42" i="1"/>
  <c r="J42" i="1"/>
  <c r="AN26" i="1"/>
  <c r="AN50" i="1" s="1"/>
  <c r="AJ26" i="1"/>
  <c r="AF26" i="1"/>
  <c r="AB26" i="1"/>
  <c r="X26" i="1"/>
  <c r="T26" i="1"/>
  <c r="P26" i="1"/>
  <c r="L26" i="1"/>
  <c r="AN30" i="1"/>
  <c r="AJ30" i="1"/>
  <c r="AF30" i="1"/>
  <c r="AB30" i="1"/>
  <c r="X30" i="1"/>
  <c r="T30" i="1"/>
  <c r="P30" i="1"/>
  <c r="L30" i="1"/>
  <c r="AN34" i="1"/>
  <c r="AJ34" i="1"/>
  <c r="AF34" i="1"/>
  <c r="AB34" i="1"/>
  <c r="X34" i="1"/>
  <c r="T34" i="1"/>
  <c r="P34" i="1"/>
  <c r="L34" i="1"/>
  <c r="AN38" i="1"/>
  <c r="AJ38" i="1"/>
  <c r="AF38" i="1"/>
  <c r="AB38" i="1"/>
  <c r="X38" i="1"/>
  <c r="T38" i="1"/>
  <c r="P38" i="1"/>
  <c r="L38" i="1"/>
  <c r="AN42" i="1"/>
  <c r="AJ42" i="1"/>
  <c r="AF42" i="1"/>
  <c r="AB42" i="1"/>
  <c r="X42" i="1"/>
  <c r="G34" i="5" s="1"/>
  <c r="T42" i="1"/>
  <c r="P42" i="1"/>
  <c r="L42" i="1"/>
  <c r="AN46" i="1"/>
  <c r="AJ46" i="1"/>
  <c r="AF46" i="1"/>
  <c r="AB46" i="1"/>
  <c r="X46" i="1"/>
  <c r="T46" i="1"/>
  <c r="P46" i="1"/>
  <c r="L46" i="1"/>
  <c r="H28" i="5"/>
  <c r="H32" i="5"/>
  <c r="U22" i="1"/>
  <c r="AK22" i="1"/>
  <c r="AG22" i="1"/>
  <c r="Q22" i="1"/>
  <c r="AC22" i="1"/>
  <c r="M22" i="1"/>
  <c r="AO22" i="1"/>
  <c r="Y22" i="1"/>
  <c r="I22" i="1"/>
  <c r="AN22" i="1"/>
  <c r="AJ22" i="1"/>
  <c r="AJ50" i="1" s="1"/>
  <c r="AF22" i="1"/>
  <c r="AF50" i="1" s="1"/>
  <c r="AB22" i="1"/>
  <c r="X22" i="1"/>
  <c r="T22" i="1"/>
  <c r="P22" i="1"/>
  <c r="L22" i="1"/>
  <c r="L50" i="1" s="1"/>
  <c r="H22" i="1"/>
  <c r="AM22" i="1"/>
  <c r="AI22" i="1"/>
  <c r="AE22" i="1"/>
  <c r="AA22" i="1"/>
  <c r="W22" i="1"/>
  <c r="W50" i="1" s="1"/>
  <c r="S22" i="1"/>
  <c r="O22" i="1"/>
  <c r="K22" i="1"/>
  <c r="G22" i="1"/>
  <c r="G50" i="1" s="1"/>
  <c r="AL22" i="1"/>
  <c r="AH22" i="1"/>
  <c r="AD22" i="1"/>
  <c r="Z22" i="1"/>
  <c r="V22" i="1"/>
  <c r="R22" i="1"/>
  <c r="N22" i="1"/>
  <c r="J22" i="1"/>
  <c r="J50" i="1" s="1"/>
  <c r="F32" i="5"/>
  <c r="F31" i="5"/>
  <c r="G28" i="5"/>
  <c r="F10" i="5"/>
  <c r="F9" i="5"/>
  <c r="AB74" i="1"/>
  <c r="F29" i="5"/>
  <c r="G8" i="5"/>
  <c r="F25" i="5"/>
  <c r="F49" i="1"/>
  <c r="G37" i="5"/>
  <c r="AJ20" i="1"/>
  <c r="AH20" i="1"/>
  <c r="AL49" i="1"/>
  <c r="AB50" i="1"/>
  <c r="AG20" i="1"/>
  <c r="F51" i="1"/>
  <c r="AH51" i="1"/>
  <c r="AO20" i="1"/>
  <c r="T50" i="1"/>
  <c r="N52" i="1"/>
  <c r="M20" i="1"/>
  <c r="P50" i="1"/>
  <c r="G20" i="5"/>
  <c r="H6" i="5"/>
  <c r="X20" i="1"/>
  <c r="L20" i="1"/>
  <c r="AF51" i="1"/>
  <c r="AE20" i="1"/>
  <c r="G6" i="5"/>
  <c r="AA20" i="1"/>
  <c r="P12" i="4"/>
  <c r="G74" i="1"/>
  <c r="R12" i="4"/>
  <c r="AK42" i="4"/>
  <c r="AG42" i="4"/>
  <c r="AC42" i="4"/>
  <c r="M42" i="4"/>
  <c r="G43" i="4"/>
  <c r="H43" i="4" s="1"/>
  <c r="AO42" i="4"/>
  <c r="Y42" i="4"/>
  <c r="I42" i="4"/>
  <c r="AN42" i="4"/>
  <c r="AJ42" i="4"/>
  <c r="AF42" i="4"/>
  <c r="AB42" i="4"/>
  <c r="X42" i="4"/>
  <c r="T42" i="4"/>
  <c r="P42" i="4"/>
  <c r="L42" i="4"/>
  <c r="J8" i="4"/>
  <c r="P8" i="4"/>
  <c r="AP42" i="4"/>
  <c r="AL42" i="4"/>
  <c r="AH42" i="4"/>
  <c r="AD42" i="4"/>
  <c r="Z42" i="4"/>
  <c r="V42" i="4"/>
  <c r="R42" i="4"/>
  <c r="N42" i="4"/>
  <c r="J42" i="4"/>
  <c r="H42" i="4"/>
  <c r="AM42" i="4"/>
  <c r="AI42" i="4"/>
  <c r="AE42" i="4"/>
  <c r="AA42" i="4"/>
  <c r="Z85" i="1" s="1"/>
  <c r="W42" i="4"/>
  <c r="S42" i="4"/>
  <c r="O42" i="4"/>
  <c r="G29" i="4"/>
  <c r="N29" i="4"/>
  <c r="J29" i="4"/>
  <c r="AM74" i="1"/>
  <c r="AD29" i="4"/>
  <c r="AL20" i="1"/>
  <c r="AB20" i="1"/>
  <c r="AF20" i="1"/>
  <c r="H10" i="5"/>
  <c r="H36" i="5"/>
  <c r="AD51" i="1"/>
  <c r="AJ29" i="4"/>
  <c r="AE29" i="4"/>
  <c r="AI29" i="4"/>
  <c r="AN74" i="1"/>
  <c r="AI74" i="1"/>
  <c r="AF74" i="1"/>
  <c r="AC74" i="1"/>
  <c r="AL29" i="4"/>
  <c r="R74" i="1"/>
  <c r="AM29" i="4"/>
  <c r="AO74" i="1"/>
  <c r="U29" i="4"/>
  <c r="Y29" i="4"/>
  <c r="Q74" i="1"/>
  <c r="X50" i="1" l="1"/>
  <c r="X53" i="1" s="1"/>
  <c r="Y9" i="4" s="1"/>
  <c r="Y30" i="4" s="1"/>
  <c r="H18" i="5"/>
  <c r="AG12" i="4"/>
  <c r="AG29" i="4" s="1"/>
  <c r="AE74" i="1"/>
  <c r="H48" i="5"/>
  <c r="AA74" i="1"/>
  <c r="N50" i="1"/>
  <c r="AD50" i="1"/>
  <c r="K50" i="1"/>
  <c r="AF49" i="1"/>
  <c r="AF53" i="1" s="1"/>
  <c r="AB49" i="1"/>
  <c r="T49" i="1"/>
  <c r="T53" i="1" s="1"/>
  <c r="P49" i="1"/>
  <c r="L53" i="1"/>
  <c r="M9" i="4" s="1"/>
  <c r="M30" i="4" s="1"/>
  <c r="G15" i="5"/>
  <c r="N51" i="1"/>
  <c r="J51" i="1"/>
  <c r="F23" i="5"/>
  <c r="M50" i="1"/>
  <c r="Y50" i="1"/>
  <c r="F74" i="1"/>
  <c r="H12" i="4"/>
  <c r="H29" i="4" s="1"/>
  <c r="F14" i="5"/>
  <c r="I50" i="1"/>
  <c r="I53" i="1" s="1"/>
  <c r="K5" i="4"/>
  <c r="K8" i="4" s="1"/>
  <c r="O49" i="1"/>
  <c r="W12" i="4"/>
  <c r="U74" i="1"/>
  <c r="K12" i="4"/>
  <c r="K29" i="4" s="1"/>
  <c r="I74" i="1"/>
  <c r="R29" i="4"/>
  <c r="Z50" i="1"/>
  <c r="G19" i="5"/>
  <c r="G21" i="5"/>
  <c r="F28" i="5"/>
  <c r="F52" i="1"/>
  <c r="G27" i="5"/>
  <c r="F33" i="5"/>
  <c r="G36" i="5"/>
  <c r="F36" i="5"/>
  <c r="H35" i="5"/>
  <c r="G48" i="5"/>
  <c r="W29" i="4"/>
  <c r="S29" i="4"/>
  <c r="O29" i="4"/>
  <c r="AK29" i="4"/>
  <c r="AC29" i="4"/>
  <c r="I29" i="4"/>
  <c r="AL5" i="4"/>
  <c r="AL8" i="4" s="1"/>
  <c r="R5" i="4"/>
  <c r="R8" i="4" s="1"/>
  <c r="F11" i="5"/>
  <c r="J20" i="1"/>
  <c r="N20" i="1"/>
  <c r="AE49" i="1"/>
  <c r="W49" i="1"/>
  <c r="W53" i="1" s="1"/>
  <c r="AN52" i="1"/>
  <c r="AJ52" i="1"/>
  <c r="F37" i="5"/>
  <c r="AK74" i="1"/>
  <c r="P29" i="4"/>
  <c r="I20" i="1"/>
  <c r="F8" i="5"/>
  <c r="R50" i="1"/>
  <c r="AK50" i="1"/>
  <c r="L74" i="1"/>
  <c r="F50" i="1"/>
  <c r="F53" i="1" s="1"/>
  <c r="AO5" i="4"/>
  <c r="AO8" i="4" s="1"/>
  <c r="Y5" i="4"/>
  <c r="Q5" i="4"/>
  <c r="I5" i="4"/>
  <c r="F6" i="5"/>
  <c r="AO49" i="1"/>
  <c r="AD49" i="1"/>
  <c r="AD53" i="1" s="1"/>
  <c r="AE9" i="4" s="1"/>
  <c r="AE30" i="4" s="1"/>
  <c r="AE31" i="4" s="1"/>
  <c r="Z49" i="1"/>
  <c r="F13" i="5"/>
  <c r="AM52" i="1"/>
  <c r="AF52" i="1"/>
  <c r="K52" i="1"/>
  <c r="G52" i="1"/>
  <c r="AB51" i="1"/>
  <c r="X51" i="1"/>
  <c r="M51" i="1"/>
  <c r="H19" i="5"/>
  <c r="G24" i="5"/>
  <c r="V74" i="1"/>
  <c r="H74" i="1"/>
  <c r="V5" i="4"/>
  <c r="V8" i="4" s="1"/>
  <c r="G20" i="1"/>
  <c r="G11" i="5"/>
  <c r="AA49" i="1"/>
  <c r="AA53" i="1" s="1"/>
  <c r="AG52" i="1"/>
  <c r="AG53" i="1" s="1"/>
  <c r="AN49" i="1"/>
  <c r="H13" i="5"/>
  <c r="AL50" i="1"/>
  <c r="G14" i="5"/>
  <c r="AI50" i="1"/>
  <c r="L5" i="4"/>
  <c r="L8" i="4" s="1"/>
  <c r="H5" i="4"/>
  <c r="H8" i="4" s="1"/>
  <c r="H7" i="5"/>
  <c r="G9" i="5"/>
  <c r="AK49" i="1"/>
  <c r="AG49" i="1"/>
  <c r="AC49" i="1"/>
  <c r="AB52" i="1"/>
  <c r="X52" i="1"/>
  <c r="U52" i="1"/>
  <c r="J52" i="1"/>
  <c r="AI51" i="1"/>
  <c r="AE51" i="1"/>
  <c r="W51" i="1"/>
  <c r="P51" i="1"/>
  <c r="L51" i="1"/>
  <c r="J49" i="1"/>
  <c r="J53" i="1" s="1"/>
  <c r="K9" i="4" s="1"/>
  <c r="K30" i="4" s="1"/>
  <c r="AK51" i="1"/>
  <c r="F35" i="5"/>
  <c r="H40" i="5"/>
  <c r="L52" i="1"/>
  <c r="H52" i="1"/>
  <c r="N74" i="1"/>
  <c r="G65" i="5"/>
  <c r="U9" i="4"/>
  <c r="U30" i="4" s="1"/>
  <c r="X9" i="4"/>
  <c r="X30" i="4" s="1"/>
  <c r="X31" i="4" s="1"/>
  <c r="T5" i="4"/>
  <c r="T8" i="4" s="1"/>
  <c r="S20" i="1"/>
  <c r="G5" i="5"/>
  <c r="AA85" i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M74" i="1"/>
  <c r="AI20" i="1"/>
  <c r="I43" i="4"/>
  <c r="H78" i="1"/>
  <c r="I33" i="4" s="1"/>
  <c r="H5" i="5"/>
  <c r="J9" i="4"/>
  <c r="J30" i="4" s="1"/>
  <c r="J31" i="4" s="1"/>
  <c r="I75" i="1"/>
  <c r="I76" i="1" s="1"/>
  <c r="F26" i="5"/>
  <c r="Q50" i="1"/>
  <c r="H34" i="5"/>
  <c r="O50" i="1"/>
  <c r="F38" i="5"/>
  <c r="Z51" i="1"/>
  <c r="G35" i="5"/>
  <c r="F75" i="1"/>
  <c r="F76" i="1" s="1"/>
  <c r="G9" i="4"/>
  <c r="G30" i="4" s="1"/>
  <c r="AM20" i="1"/>
  <c r="H11" i="5"/>
  <c r="AD20" i="1"/>
  <c r="G51" i="1"/>
  <c r="F19" i="5"/>
  <c r="G33" i="5"/>
  <c r="U49" i="1"/>
  <c r="G78" i="1"/>
  <c r="P20" i="1"/>
  <c r="S50" i="1"/>
  <c r="H50" i="1"/>
  <c r="F42" i="5" s="1"/>
  <c r="AO50" i="1"/>
  <c r="AG50" i="1"/>
  <c r="H30" i="5"/>
  <c r="U50" i="1"/>
  <c r="AC50" i="1"/>
  <c r="F34" i="5"/>
  <c r="G38" i="5"/>
  <c r="AM50" i="1"/>
  <c r="AM53" i="1" s="1"/>
  <c r="H26" i="5"/>
  <c r="G5" i="4"/>
  <c r="G8" i="4" s="1"/>
  <c r="G31" i="4" s="1"/>
  <c r="F5" i="5"/>
  <c r="AI8" i="4"/>
  <c r="AA5" i="4"/>
  <c r="AA8" i="4" s="1"/>
  <c r="Z20" i="1"/>
  <c r="W5" i="4"/>
  <c r="W8" i="4" s="1"/>
  <c r="V20" i="1"/>
  <c r="AI6" i="4"/>
  <c r="H8" i="5"/>
  <c r="R49" i="1"/>
  <c r="G13" i="5"/>
  <c r="AJ51" i="1"/>
  <c r="H33" i="5"/>
  <c r="AI49" i="1"/>
  <c r="AI53" i="1" s="1"/>
  <c r="W74" i="1"/>
  <c r="W75" i="1" s="1"/>
  <c r="V12" i="4"/>
  <c r="V29" i="4" s="1"/>
  <c r="T74" i="1"/>
  <c r="T75" i="1" s="1"/>
  <c r="T76" i="1" s="1"/>
  <c r="P74" i="1"/>
  <c r="H14" i="5"/>
  <c r="H20" i="1"/>
  <c r="AH50" i="1"/>
  <c r="AE50" i="1"/>
  <c r="H42" i="5" s="1"/>
  <c r="G18" i="5"/>
  <c r="F30" i="5"/>
  <c r="G26" i="5"/>
  <c r="R20" i="1"/>
  <c r="G7" i="5"/>
  <c r="U7" i="4"/>
  <c r="AN7" i="4"/>
  <c r="AN8" i="4" s="1"/>
  <c r="Y49" i="1"/>
  <c r="F16" i="5"/>
  <c r="S5" i="4"/>
  <c r="S8" i="4" s="1"/>
  <c r="L75" i="1"/>
  <c r="L76" i="1" s="1"/>
  <c r="N53" i="1"/>
  <c r="AJ49" i="1"/>
  <c r="G40" i="5"/>
  <c r="W20" i="1"/>
  <c r="G22" i="5"/>
  <c r="F22" i="5"/>
  <c r="AP5" i="4"/>
  <c r="AH5" i="4"/>
  <c r="AH8" i="4" s="1"/>
  <c r="AD5" i="4"/>
  <c r="AD8" i="4" s="1"/>
  <c r="Z5" i="4"/>
  <c r="Z8" i="4" s="1"/>
  <c r="I7" i="4"/>
  <c r="I8" i="4" s="1"/>
  <c r="M7" i="4"/>
  <c r="M8" i="4" s="1"/>
  <c r="Q7" i="4"/>
  <c r="Q8" i="4" s="1"/>
  <c r="Y7" i="4"/>
  <c r="Y8" i="4" s="1"/>
  <c r="AB7" i="4"/>
  <c r="AB8" i="4" s="1"/>
  <c r="AF7" i="4"/>
  <c r="AF8" i="4" s="1"/>
  <c r="AJ7" i="4"/>
  <c r="AJ8" i="4" s="1"/>
  <c r="AK20" i="1"/>
  <c r="AP7" i="4"/>
  <c r="Q49" i="1"/>
  <c r="H16" i="5"/>
  <c r="Z52" i="1"/>
  <c r="P52" i="1"/>
  <c r="P53" i="1" s="1"/>
  <c r="AO51" i="1"/>
  <c r="AL51" i="1"/>
  <c r="AL53" i="1" s="1"/>
  <c r="H15" i="5"/>
  <c r="V51" i="1"/>
  <c r="G43" i="5" s="1"/>
  <c r="O51" i="1"/>
  <c r="K51" i="1"/>
  <c r="K53" i="1" s="1"/>
  <c r="G17" i="5"/>
  <c r="F20" i="5"/>
  <c r="F27" i="5"/>
  <c r="G31" i="5"/>
  <c r="H39" i="5"/>
  <c r="F65" i="5"/>
  <c r="K42" i="4"/>
  <c r="Q42" i="4"/>
  <c r="U42" i="4"/>
  <c r="AN20" i="1"/>
  <c r="AK5" i="4"/>
  <c r="AK8" i="4" s="1"/>
  <c r="AG5" i="4"/>
  <c r="AC5" i="4"/>
  <c r="U5" i="4"/>
  <c r="U8" i="4" s="1"/>
  <c r="U31" i="4" s="1"/>
  <c r="Q20" i="1"/>
  <c r="O5" i="4"/>
  <c r="O8" i="4" s="1"/>
  <c r="AC7" i="4"/>
  <c r="AG7" i="4"/>
  <c r="AH49" i="1"/>
  <c r="AC52" i="1"/>
  <c r="S52" i="1"/>
  <c r="AN51" i="1"/>
  <c r="AN53" i="1" s="1"/>
  <c r="AG51" i="1"/>
  <c r="Y51" i="1"/>
  <c r="F21" i="5"/>
  <c r="H24" i="5"/>
  <c r="F24" i="5"/>
  <c r="H23" i="5"/>
  <c r="G23" i="5"/>
  <c r="H27" i="5"/>
  <c r="H31" i="5"/>
  <c r="H37" i="5"/>
  <c r="H38" i="5"/>
  <c r="K74" i="1"/>
  <c r="M12" i="4"/>
  <c r="M29" i="4" s="1"/>
  <c r="AE52" i="1"/>
  <c r="H44" i="5" s="1"/>
  <c r="R52" i="1"/>
  <c r="G16" i="5"/>
  <c r="H21" i="5"/>
  <c r="H22" i="5"/>
  <c r="AB53" i="1"/>
  <c r="AL74" i="1"/>
  <c r="AN12" i="4"/>
  <c r="AN29" i="4" s="1"/>
  <c r="Z12" i="4"/>
  <c r="Z29" i="4" s="1"/>
  <c r="X74" i="1"/>
  <c r="J74" i="1"/>
  <c r="L12" i="4"/>
  <c r="L29" i="4" s="1"/>
  <c r="H65" i="5"/>
  <c r="AD74" i="1"/>
  <c r="K31" i="4" l="1"/>
  <c r="AB9" i="4"/>
  <c r="AB30" i="4" s="1"/>
  <c r="AA75" i="1"/>
  <c r="AA76" i="1" s="1"/>
  <c r="Y31" i="4"/>
  <c r="AJ53" i="1"/>
  <c r="U53" i="1"/>
  <c r="G53" i="1"/>
  <c r="G75" i="1" s="1"/>
  <c r="G76" i="1" s="1"/>
  <c r="Z53" i="1"/>
  <c r="O53" i="1"/>
  <c r="AB31" i="4"/>
  <c r="F66" i="5"/>
  <c r="H43" i="5"/>
  <c r="H53" i="1"/>
  <c r="X75" i="1"/>
  <c r="X76" i="1" s="1"/>
  <c r="M31" i="4"/>
  <c r="AO53" i="1"/>
  <c r="AK53" i="1"/>
  <c r="M53" i="1"/>
  <c r="AM9" i="4"/>
  <c r="AM30" i="4" s="1"/>
  <c r="AM31" i="4" s="1"/>
  <c r="AL75" i="1"/>
  <c r="AL76" i="1" s="1"/>
  <c r="F77" i="1"/>
  <c r="L9" i="4"/>
  <c r="L30" i="4" s="1"/>
  <c r="L31" i="4" s="1"/>
  <c r="K75" i="1"/>
  <c r="K76" i="1" s="1"/>
  <c r="AA9" i="4"/>
  <c r="AA30" i="4" s="1"/>
  <c r="AA31" i="4" s="1"/>
  <c r="Z75" i="1"/>
  <c r="P9" i="4"/>
  <c r="P30" i="4" s="1"/>
  <c r="P31" i="4" s="1"/>
  <c r="O75" i="1"/>
  <c r="O76" i="1" s="1"/>
  <c r="AJ9" i="4"/>
  <c r="AJ30" i="4" s="1"/>
  <c r="AJ31" i="4" s="1"/>
  <c r="AI75" i="1"/>
  <c r="AC53" i="1"/>
  <c r="AP9" i="4"/>
  <c r="AP30" i="4" s="1"/>
  <c r="AO75" i="1"/>
  <c r="AO76" i="1" s="1"/>
  <c r="AO9" i="4"/>
  <c r="AO30" i="4" s="1"/>
  <c r="AO31" i="4" s="1"/>
  <c r="AN75" i="1"/>
  <c r="I9" i="4"/>
  <c r="I30" i="4" s="1"/>
  <c r="I31" i="4" s="1"/>
  <c r="I44" i="4" s="1"/>
  <c r="H75" i="1"/>
  <c r="H12" i="5"/>
  <c r="V53" i="1"/>
  <c r="AG9" i="4"/>
  <c r="AG30" i="4" s="1"/>
  <c r="AF75" i="1"/>
  <c r="AF76" i="1" s="1"/>
  <c r="I78" i="1"/>
  <c r="J33" i="4" s="1"/>
  <c r="J43" i="4"/>
  <c r="AH53" i="1"/>
  <c r="AG8" i="4"/>
  <c r="O9" i="4"/>
  <c r="O30" i="4" s="1"/>
  <c r="O31" i="4" s="1"/>
  <c r="N75" i="1"/>
  <c r="N76" i="1" s="1"/>
  <c r="G66" i="5"/>
  <c r="AN9" i="4"/>
  <c r="AN30" i="4" s="1"/>
  <c r="AN31" i="4" s="1"/>
  <c r="AM75" i="1"/>
  <c r="AM76" i="1" s="1"/>
  <c r="H33" i="4"/>
  <c r="J75" i="1"/>
  <c r="J76" i="1" s="1"/>
  <c r="J44" i="4"/>
  <c r="AH9" i="4"/>
  <c r="AH30" i="4" s="1"/>
  <c r="AH31" i="4" s="1"/>
  <c r="AG75" i="1"/>
  <c r="AG76" i="1" s="1"/>
  <c r="AC8" i="4"/>
  <c r="AK9" i="4"/>
  <c r="AK30" i="4" s="1"/>
  <c r="AK31" i="4" s="1"/>
  <c r="AJ75" i="1"/>
  <c r="AJ76" i="1" s="1"/>
  <c r="R53" i="1"/>
  <c r="G41" i="5"/>
  <c r="AD75" i="1"/>
  <c r="H66" i="5"/>
  <c r="AC9" i="4"/>
  <c r="AC30" i="4" s="1"/>
  <c r="AB75" i="1"/>
  <c r="AB76" i="1" s="1"/>
  <c r="G44" i="5"/>
  <c r="Q53" i="1"/>
  <c r="W76" i="1"/>
  <c r="Z76" i="1"/>
  <c r="G32" i="4"/>
  <c r="G44" i="4"/>
  <c r="G45" i="4" s="1"/>
  <c r="S53" i="1"/>
  <c r="G42" i="5"/>
  <c r="V9" i="4"/>
  <c r="V30" i="4" s="1"/>
  <c r="V31" i="4" s="1"/>
  <c r="U75" i="1"/>
  <c r="U76" i="1" s="1"/>
  <c r="F43" i="5"/>
  <c r="AE53" i="1"/>
  <c r="AI76" i="1"/>
  <c r="AN76" i="1"/>
  <c r="P75" i="1"/>
  <c r="Q9" i="4"/>
  <c r="Q30" i="4" s="1"/>
  <c r="Q31" i="4" s="1"/>
  <c r="AP8" i="4"/>
  <c r="AP31" i="4" s="1"/>
  <c r="Y53" i="1"/>
  <c r="G12" i="5"/>
  <c r="H76" i="1"/>
  <c r="F12" i="5"/>
  <c r="P76" i="1"/>
  <c r="F41" i="5"/>
  <c r="H41" i="5"/>
  <c r="F44" i="5"/>
  <c r="H9" i="4" l="1"/>
  <c r="H30" i="4" s="1"/>
  <c r="H31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M75" i="1"/>
  <c r="M76" i="1" s="1"/>
  <c r="N9" i="4"/>
  <c r="N30" i="4" s="1"/>
  <c r="N31" i="4" s="1"/>
  <c r="AK75" i="1"/>
  <c r="AK76" i="1" s="1"/>
  <c r="AL9" i="4"/>
  <c r="AL30" i="4" s="1"/>
  <c r="AL31" i="4" s="1"/>
  <c r="R9" i="4"/>
  <c r="R30" i="4" s="1"/>
  <c r="R31" i="4" s="1"/>
  <c r="Q75" i="1"/>
  <c r="Q76" i="1" s="1"/>
  <c r="F68" i="5" s="1"/>
  <c r="G77" i="1"/>
  <c r="H77" i="1" s="1"/>
  <c r="I77" i="1" s="1"/>
  <c r="J77" i="1" s="1"/>
  <c r="K77" i="1" s="1"/>
  <c r="L77" i="1" s="1"/>
  <c r="M77" i="1" s="1"/>
  <c r="N77" i="1" s="1"/>
  <c r="O77" i="1" s="1"/>
  <c r="P77" i="1" s="1"/>
  <c r="T9" i="4"/>
  <c r="T30" i="4" s="1"/>
  <c r="T31" i="4" s="1"/>
  <c r="S75" i="1"/>
  <c r="S76" i="1" s="1"/>
  <c r="S9" i="4"/>
  <c r="S30" i="4" s="1"/>
  <c r="S31" i="4" s="1"/>
  <c r="G45" i="5"/>
  <c r="R75" i="1"/>
  <c r="AC31" i="4"/>
  <c r="AG31" i="4"/>
  <c r="K43" i="4"/>
  <c r="J78" i="1"/>
  <c r="W9" i="4"/>
  <c r="W30" i="4" s="1"/>
  <c r="W31" i="4" s="1"/>
  <c r="V75" i="1"/>
  <c r="V76" i="1" s="1"/>
  <c r="F45" i="5"/>
  <c r="AF9" i="4"/>
  <c r="AF30" i="4" s="1"/>
  <c r="AF31" i="4" s="1"/>
  <c r="H45" i="5"/>
  <c r="AE75" i="1"/>
  <c r="AE76" i="1" s="1"/>
  <c r="Z9" i="4"/>
  <c r="Z30" i="4" s="1"/>
  <c r="Z31" i="4" s="1"/>
  <c r="Y75" i="1"/>
  <c r="Y76" i="1" s="1"/>
  <c r="H44" i="4"/>
  <c r="H45" i="4" s="1"/>
  <c r="I45" i="4" s="1"/>
  <c r="J45" i="4" s="1"/>
  <c r="AI9" i="4"/>
  <c r="AI30" i="4" s="1"/>
  <c r="AI31" i="4" s="1"/>
  <c r="AH75" i="1"/>
  <c r="AH76" i="1" s="1"/>
  <c r="AD76" i="1"/>
  <c r="H68" i="5" s="1"/>
  <c r="AD9" i="4"/>
  <c r="AD30" i="4" s="1"/>
  <c r="AD31" i="4" s="1"/>
  <c r="AC75" i="1"/>
  <c r="AC76" i="1" s="1"/>
  <c r="H67" i="5" l="1"/>
  <c r="Q77" i="1"/>
  <c r="S32" i="4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K33" i="4"/>
  <c r="K44" i="4" s="1"/>
  <c r="K45" i="4" s="1"/>
  <c r="L45" i="4" s="1"/>
  <c r="G67" i="5"/>
  <c r="R76" i="1"/>
  <c r="G68" i="5" s="1"/>
  <c r="L43" i="4"/>
  <c r="K78" i="1"/>
  <c r="L33" i="4" s="1"/>
  <c r="L44" i="4" s="1"/>
  <c r="F67" i="5"/>
  <c r="L78" i="1" l="1"/>
  <c r="M43" i="4"/>
  <c r="R77" i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N43" i="4" l="1"/>
  <c r="M78" i="1"/>
  <c r="N33" i="4" s="1"/>
  <c r="N44" i="4" s="1"/>
  <c r="M33" i="4"/>
  <c r="M44" i="4" s="1"/>
  <c r="M45" i="4" s="1"/>
  <c r="N78" i="1" l="1"/>
  <c r="O33" i="4" s="1"/>
  <c r="O44" i="4" s="1"/>
  <c r="O43" i="4"/>
  <c r="N45" i="4"/>
  <c r="P43" i="4" l="1"/>
  <c r="O78" i="1"/>
  <c r="P33" i="4" s="1"/>
  <c r="P44" i="4" s="1"/>
  <c r="O45" i="4"/>
  <c r="P45" i="4" l="1"/>
  <c r="P78" i="1"/>
  <c r="Q33" i="4" s="1"/>
  <c r="Q44" i="4" s="1"/>
  <c r="Q43" i="4"/>
  <c r="Q45" i="4" l="1"/>
  <c r="R43" i="4"/>
  <c r="Q78" i="1"/>
  <c r="R33" i="4" l="1"/>
  <c r="R44" i="4" s="1"/>
  <c r="R45" i="4" s="1"/>
  <c r="F69" i="5"/>
  <c r="F70" i="5" s="1"/>
  <c r="S43" i="4"/>
  <c r="R78" i="1"/>
  <c r="S33" i="4" l="1"/>
  <c r="S44" i="4" s="1"/>
  <c r="S45" i="4" s="1"/>
  <c r="T45" i="4" s="1"/>
  <c r="T43" i="4"/>
  <c r="S78" i="1"/>
  <c r="T33" i="4" s="1"/>
  <c r="T44" i="4" s="1"/>
  <c r="U43" i="4" l="1"/>
  <c r="T78" i="1"/>
  <c r="U33" i="4" s="1"/>
  <c r="U44" i="4" s="1"/>
  <c r="U45" i="4" s="1"/>
  <c r="U78" i="1" l="1"/>
  <c r="V33" i="4" s="1"/>
  <c r="V44" i="4" s="1"/>
  <c r="V45" i="4" s="1"/>
  <c r="V43" i="4"/>
  <c r="W43" i="4" l="1"/>
  <c r="V78" i="1"/>
  <c r="W33" i="4" s="1"/>
  <c r="W44" i="4" s="1"/>
  <c r="W45" i="4" s="1"/>
  <c r="W78" i="1" l="1"/>
  <c r="X43" i="4"/>
  <c r="X78" i="1" l="1"/>
  <c r="Y33" i="4" s="1"/>
  <c r="Y44" i="4" s="1"/>
  <c r="Y43" i="4"/>
  <c r="X33" i="4"/>
  <c r="X44" i="4" s="1"/>
  <c r="X45" i="4" s="1"/>
  <c r="Y45" i="4" l="1"/>
  <c r="Z43" i="4"/>
  <c r="Y78" i="1"/>
  <c r="Z33" i="4" s="1"/>
  <c r="Z44" i="4" s="1"/>
  <c r="Z45" i="4" s="1"/>
  <c r="AA43" i="4" l="1"/>
  <c r="Z78" i="1"/>
  <c r="AA33" i="4" s="1"/>
  <c r="AA44" i="4" s="1"/>
  <c r="AA45" i="4" s="1"/>
  <c r="AA78" i="1" l="1"/>
  <c r="AB33" i="4" s="1"/>
  <c r="AB44" i="4" s="1"/>
  <c r="AB45" i="4" s="1"/>
  <c r="AB43" i="4"/>
  <c r="AB78" i="1" l="1"/>
  <c r="AC33" i="4" s="1"/>
  <c r="AC44" i="4" s="1"/>
  <c r="AC45" i="4" s="1"/>
  <c r="AC43" i="4"/>
  <c r="AD43" i="4" l="1"/>
  <c r="AC78" i="1"/>
  <c r="AD33" i="4" l="1"/>
  <c r="AD44" i="4" s="1"/>
  <c r="AD45" i="4" s="1"/>
  <c r="G69" i="5"/>
  <c r="G70" i="5" s="1"/>
  <c r="AD78" i="1"/>
  <c r="AE43" i="4"/>
  <c r="AE33" i="4" l="1"/>
  <c r="AE44" i="4" s="1"/>
  <c r="AF43" i="4"/>
  <c r="AE78" i="1"/>
  <c r="AF33" i="4" s="1"/>
  <c r="AF44" i="4" s="1"/>
  <c r="AE45" i="4"/>
  <c r="AF78" i="1" l="1"/>
  <c r="AG43" i="4"/>
  <c r="AF45" i="4"/>
  <c r="AG33" i="4" l="1"/>
  <c r="AG44" i="4" s="1"/>
  <c r="AG45" i="4" s="1"/>
  <c r="AH43" i="4"/>
  <c r="AG78" i="1"/>
  <c r="AH33" i="4" s="1"/>
  <c r="AH44" i="4" s="1"/>
  <c r="AH45" i="4" l="1"/>
  <c r="AI43" i="4"/>
  <c r="AH78" i="1"/>
  <c r="AI33" i="4" l="1"/>
  <c r="AI44" i="4" s="1"/>
  <c r="AI45" i="4" s="1"/>
  <c r="AI78" i="1"/>
  <c r="AJ33" i="4" s="1"/>
  <c r="AJ44" i="4" s="1"/>
  <c r="AJ43" i="4"/>
  <c r="AJ45" i="4" l="1"/>
  <c r="AJ78" i="1"/>
  <c r="AK43" i="4"/>
  <c r="AL43" i="4" l="1"/>
  <c r="AK78" i="1"/>
  <c r="AL33" i="4" s="1"/>
  <c r="AL44" i="4" s="1"/>
  <c r="AK33" i="4"/>
  <c r="AK44" i="4" s="1"/>
  <c r="AK45" i="4" s="1"/>
  <c r="AL45" i="4" l="1"/>
  <c r="AM43" i="4"/>
  <c r="AL78" i="1"/>
  <c r="AM33" i="4" l="1"/>
  <c r="AM44" i="4" s="1"/>
  <c r="AM45" i="4" s="1"/>
  <c r="AM78" i="1"/>
  <c r="AN33" i="4" s="1"/>
  <c r="AN44" i="4" s="1"/>
  <c r="AN43" i="4"/>
  <c r="AO43" i="4" l="1"/>
  <c r="AN78" i="1"/>
  <c r="AO33" i="4" s="1"/>
  <c r="AO44" i="4" s="1"/>
  <c r="AN45" i="4"/>
  <c r="AO45" i="4" l="1"/>
  <c r="AP43" i="4"/>
  <c r="AQ43" i="4" s="1"/>
  <c r="AO78" i="1"/>
  <c r="AP33" i="4" l="1"/>
  <c r="AP44" i="4" s="1"/>
  <c r="AP45" i="4" s="1"/>
  <c r="H69" i="5"/>
  <c r="H70" i="5" s="1"/>
</calcChain>
</file>

<file path=xl/comments1.xml><?xml version="1.0" encoding="utf-8"?>
<comments xmlns="http://schemas.openxmlformats.org/spreadsheetml/2006/main">
  <authors>
    <author>t</author>
  </authors>
  <commentLis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自己資金を入れます。</t>
        </r>
      </text>
    </comment>
  </commentList>
</comments>
</file>

<file path=xl/sharedStrings.xml><?xml version="1.0" encoding="utf-8"?>
<sst xmlns="http://schemas.openxmlformats.org/spreadsheetml/2006/main" count="241" uniqueCount="105">
  <si>
    <t>売上</t>
    <rPh sb="0" eb="2">
      <t>ウリアゲ</t>
    </rPh>
    <phoneticPr fontId="1"/>
  </si>
  <si>
    <t>費用</t>
    <rPh sb="0" eb="2">
      <t>ヒヨウ</t>
    </rPh>
    <phoneticPr fontId="1"/>
  </si>
  <si>
    <t>費用合計</t>
    <rPh sb="0" eb="2">
      <t>ヒヨウ</t>
    </rPh>
    <rPh sb="2" eb="4">
      <t>ゴウケイ</t>
    </rPh>
    <phoneticPr fontId="1"/>
  </si>
  <si>
    <t>収支</t>
    <rPh sb="0" eb="2">
      <t>シュウシ</t>
    </rPh>
    <phoneticPr fontId="1"/>
  </si>
  <si>
    <t>累計</t>
    <rPh sb="0" eb="2">
      <t>ルイケイ</t>
    </rPh>
    <phoneticPr fontId="1"/>
  </si>
  <si>
    <t>単月</t>
    <rPh sb="0" eb="1">
      <t>タン</t>
    </rPh>
    <rPh sb="1" eb="2">
      <t>ヅキ</t>
    </rPh>
    <phoneticPr fontId="1"/>
  </si>
  <si>
    <t>売上合計</t>
    <phoneticPr fontId="1"/>
  </si>
  <si>
    <t>同売上金額</t>
    <rPh sb="0" eb="1">
      <t>ドウ</t>
    </rPh>
    <rPh sb="1" eb="3">
      <t>ウリアゲ</t>
    </rPh>
    <rPh sb="3" eb="5">
      <t>キンガク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</si>
  <si>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</si>
  <si>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</si>
  <si>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</si>
  <si>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</si>
  <si>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</si>
  <si>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</si>
  <si>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</si>
  <si>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</si>
  <si>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</si>
  <si>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</si>
  <si>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</si>
  <si>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</si>
  <si>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</si>
  <si>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</si>
  <si>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原価</t>
    <rPh sb="0" eb="2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</si>
  <si>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</si>
  <si>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合計</t>
    <rPh sb="0" eb="2">
      <t>ゴウケイ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</si>
  <si>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</si>
  <si>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</si>
  <si>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</si>
  <si>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交通費</t>
    <rPh sb="0" eb="3">
      <t>コウツウヒ</t>
    </rPh>
    <phoneticPr fontId="1"/>
  </si>
  <si>
    <t>営業外費用</t>
    <rPh sb="0" eb="3">
      <t>エイギョウガイ</t>
    </rPh>
    <rPh sb="3" eb="5">
      <t>ヒヨウ</t>
    </rPh>
    <phoneticPr fontId="1"/>
  </si>
  <si>
    <t>設備投資</t>
    <rPh sb="0" eb="2">
      <t>セツビ</t>
    </rPh>
    <rPh sb="2" eb="4">
      <t>トウシ</t>
    </rPh>
    <phoneticPr fontId="1"/>
  </si>
  <si>
    <t>借入金</t>
    <rPh sb="0" eb="2">
      <t>カリイレ</t>
    </rPh>
    <rPh sb="2" eb="3">
      <t>キン</t>
    </rPh>
    <phoneticPr fontId="1"/>
  </si>
  <si>
    <t>営業収支</t>
    <rPh sb="0" eb="2">
      <t>エイギョウ</t>
    </rPh>
    <rPh sb="2" eb="4">
      <t>シュウシ</t>
    </rPh>
    <phoneticPr fontId="1"/>
  </si>
  <si>
    <t>支払利息他</t>
    <rPh sb="0" eb="2">
      <t>シハライ</t>
    </rPh>
    <rPh sb="2" eb="4">
      <t>リソク</t>
    </rPh>
    <rPh sb="4" eb="5">
      <t>ホカ</t>
    </rPh>
    <phoneticPr fontId="1"/>
  </si>
  <si>
    <t>減価償却費</t>
    <rPh sb="0" eb="2">
      <t>ゲンカ</t>
    </rPh>
    <rPh sb="2" eb="5">
      <t>ショウキャクヒ</t>
    </rPh>
    <phoneticPr fontId="1"/>
  </si>
  <si>
    <t>内装工事費</t>
    <phoneticPr fontId="1"/>
  </si>
  <si>
    <t>設備工事（電気、空調他）</t>
    <phoneticPr fontId="1"/>
  </si>
  <si>
    <t>看板</t>
    <phoneticPr fontId="1"/>
  </si>
  <si>
    <t>什器備品</t>
    <phoneticPr fontId="1"/>
  </si>
  <si>
    <t>会社設立</t>
    <rPh sb="0" eb="2">
      <t>カイシャ</t>
    </rPh>
    <rPh sb="2" eb="4">
      <t>セツリツ</t>
    </rPh>
    <phoneticPr fontId="1"/>
  </si>
  <si>
    <t>家賃保証金</t>
    <rPh sb="0" eb="2">
      <t>ヤチン</t>
    </rPh>
    <rPh sb="2" eb="5">
      <t>ホショウキン</t>
    </rPh>
    <phoneticPr fontId="1"/>
  </si>
  <si>
    <t>単位：千円</t>
    <rPh sb="0" eb="2">
      <t>タンイ</t>
    </rPh>
    <rPh sb="3" eb="5">
      <t>センエン</t>
    </rPh>
    <phoneticPr fontId="1"/>
  </si>
  <si>
    <t>2016年</t>
    <rPh sb="4" eb="5">
      <t>ネン</t>
    </rPh>
    <phoneticPr fontId="1"/>
  </si>
  <si>
    <t>2015年</t>
    <rPh sb="4" eb="5">
      <t>ネン</t>
    </rPh>
    <phoneticPr fontId="1"/>
  </si>
  <si>
    <t>原価合計</t>
    <rPh sb="2" eb="4">
      <t>ゴウケイ</t>
    </rPh>
    <phoneticPr fontId="1"/>
  </si>
  <si>
    <t>費用</t>
    <rPh sb="0" eb="2">
      <t>ヒヨウ</t>
    </rPh>
    <phoneticPr fontId="2"/>
  </si>
  <si>
    <t>当月</t>
    <rPh sb="0" eb="2">
      <t>トウゲツ</t>
    </rPh>
    <phoneticPr fontId="2"/>
  </si>
  <si>
    <t>翌々月</t>
    <rPh sb="0" eb="3">
      <t>ヨクヨクゲツ</t>
    </rPh>
    <phoneticPr fontId="2"/>
  </si>
  <si>
    <t>翌月</t>
    <rPh sb="0" eb="2">
      <t>ヨクゲツ</t>
    </rPh>
    <phoneticPr fontId="2"/>
  </si>
  <si>
    <t>前月</t>
    <rPh sb="0" eb="2">
      <t>ゼンゲツ</t>
    </rPh>
    <phoneticPr fontId="2"/>
  </si>
  <si>
    <t>借入</t>
    <rPh sb="0" eb="2">
      <t>カリイレ</t>
    </rPh>
    <phoneticPr fontId="2"/>
  </si>
  <si>
    <t>返済</t>
    <rPh sb="0" eb="2">
      <t>ヘンサイ</t>
    </rPh>
    <phoneticPr fontId="2"/>
  </si>
  <si>
    <t>現金収支</t>
    <rPh sb="0" eb="2">
      <t>ゲンキン</t>
    </rPh>
    <rPh sb="2" eb="4">
      <t>シュウシ</t>
    </rPh>
    <phoneticPr fontId="2"/>
  </si>
  <si>
    <t>現金残高</t>
    <rPh sb="0" eb="2">
      <t>ゲンキン</t>
    </rPh>
    <rPh sb="2" eb="4">
      <t>ザンダカ</t>
    </rPh>
    <phoneticPr fontId="2"/>
  </si>
  <si>
    <t>原価合計</t>
    <rPh sb="0" eb="2">
      <t>ゲンカ</t>
    </rPh>
    <rPh sb="2" eb="4">
      <t>ゴウケイ</t>
    </rPh>
    <phoneticPr fontId="1"/>
  </si>
  <si>
    <t>販売管理費合計</t>
    <rPh sb="5" eb="7">
      <t>ゴウケイ</t>
    </rPh>
    <phoneticPr fontId="1"/>
  </si>
  <si>
    <t>事業主貸（個人事業主給与）</t>
    <rPh sb="0" eb="3">
      <t>ジギョウヌシ</t>
    </rPh>
    <rPh sb="3" eb="4">
      <t>カシ</t>
    </rPh>
    <rPh sb="5" eb="7">
      <t>コジン</t>
    </rPh>
    <rPh sb="7" eb="9">
      <t>ジギョウ</t>
    </rPh>
    <rPh sb="9" eb="10">
      <t>ヌシ</t>
    </rPh>
    <rPh sb="10" eb="12">
      <t>キュウヨ</t>
    </rPh>
    <phoneticPr fontId="2"/>
  </si>
  <si>
    <t>営業外収支</t>
    <rPh sb="0" eb="3">
      <t>エイギョウガイ</t>
    </rPh>
    <rPh sb="3" eb="5">
      <t>シュウシ</t>
    </rPh>
    <phoneticPr fontId="1"/>
  </si>
  <si>
    <t>経常収支</t>
    <rPh sb="0" eb="2">
      <t>ケイジョウ</t>
    </rPh>
    <rPh sb="2" eb="4">
      <t>シュウシ</t>
    </rPh>
    <phoneticPr fontId="1"/>
  </si>
  <si>
    <t>タイミング</t>
    <phoneticPr fontId="2"/>
  </si>
  <si>
    <r>
      <t xml:space="preserve">・売上、回収のタイミング
・消費税
・個人事業時の生活費
</t>
    </r>
    <r>
      <rPr>
        <sz val="9"/>
        <color indexed="8"/>
        <rFont val="ＭＳ Ｐゴシック"/>
        <family val="3"/>
        <charset val="128"/>
      </rPr>
      <t>（消費税、所得税、法人税等の納税は考慮していません。）</t>
    </r>
    <rPh sb="1" eb="3">
      <t>ウリアゲ</t>
    </rPh>
    <rPh sb="4" eb="6">
      <t>カイシュウ</t>
    </rPh>
    <rPh sb="14" eb="17">
      <t>ショウヒゼイ</t>
    </rPh>
    <rPh sb="19" eb="21">
      <t>コジン</t>
    </rPh>
    <rPh sb="21" eb="23">
      <t>ジギョウ</t>
    </rPh>
    <rPh sb="23" eb="24">
      <t>ジ</t>
    </rPh>
    <rPh sb="25" eb="28">
      <t>セイカツヒ</t>
    </rPh>
    <rPh sb="30" eb="33">
      <t>ショウヒゼイ</t>
    </rPh>
    <rPh sb="34" eb="37">
      <t>ショトクゼイ</t>
    </rPh>
    <rPh sb="38" eb="41">
      <t>ホウジンゼイ</t>
    </rPh>
    <rPh sb="41" eb="42">
      <t>ナド</t>
    </rPh>
    <rPh sb="43" eb="45">
      <t>ノウゼイ</t>
    </rPh>
    <rPh sb="46" eb="48">
      <t>コウリョ</t>
    </rPh>
    <phoneticPr fontId="1"/>
  </si>
  <si>
    <t>事業計画（月次3年間）</t>
    <rPh sb="0" eb="2">
      <t>ジギョウ</t>
    </rPh>
    <rPh sb="2" eb="4">
      <t>ケイカク</t>
    </rPh>
    <rPh sb="5" eb="7">
      <t>ゲツジ</t>
    </rPh>
    <rPh sb="8" eb="10">
      <t>ネンカン</t>
    </rPh>
    <phoneticPr fontId="1"/>
  </si>
  <si>
    <t>2017年</t>
    <rPh sb="4" eb="5">
      <t>ネン</t>
    </rPh>
    <phoneticPr fontId="1"/>
  </si>
  <si>
    <t>商品・サービス１</t>
    <rPh sb="0" eb="2">
      <t>ショウヒン</t>
    </rPh>
    <phoneticPr fontId="1"/>
  </si>
  <si>
    <t>商品・サービス２</t>
    <rPh sb="0" eb="2">
      <t>ショウヒン</t>
    </rPh>
    <phoneticPr fontId="1"/>
  </si>
  <si>
    <t>商品・サービス３</t>
    <rPh sb="0" eb="2">
      <t>ショウヒン</t>
    </rPh>
    <phoneticPr fontId="1"/>
  </si>
  <si>
    <t>商品・サービス４</t>
    <rPh sb="0" eb="2">
      <t>ショウヒン</t>
    </rPh>
    <phoneticPr fontId="1"/>
  </si>
  <si>
    <t>商品・サービス５</t>
    <rPh sb="0" eb="2">
      <t>ショウヒン</t>
    </rPh>
    <phoneticPr fontId="1"/>
  </si>
  <si>
    <t>商品・サービス６</t>
    <rPh sb="0" eb="2">
      <t>ショウヒン</t>
    </rPh>
    <phoneticPr fontId="1"/>
  </si>
  <si>
    <t>商品・サービス７</t>
    <rPh sb="0" eb="2">
      <t>ショウヒン</t>
    </rPh>
    <phoneticPr fontId="1"/>
  </si>
  <si>
    <t>売上件数</t>
    <rPh sb="0" eb="2">
      <t>ウリアゲ</t>
    </rPh>
    <rPh sb="2" eb="4">
      <t>ケンスウ</t>
    </rPh>
    <phoneticPr fontId="1"/>
  </si>
  <si>
    <t>原価１</t>
    <rPh sb="0" eb="2">
      <t>ゲンカ</t>
    </rPh>
    <phoneticPr fontId="1"/>
  </si>
  <si>
    <t>原価２</t>
    <rPh sb="0" eb="2">
      <t>ゲンカ</t>
    </rPh>
    <phoneticPr fontId="1"/>
  </si>
  <si>
    <t>原価３</t>
    <rPh sb="0" eb="2">
      <t>ゲンカ</t>
    </rPh>
    <phoneticPr fontId="1"/>
  </si>
  <si>
    <t>原価４</t>
    <rPh sb="0" eb="2">
      <t>ゲンカ</t>
    </rPh>
    <phoneticPr fontId="1"/>
  </si>
  <si>
    <t>商品・サービス１</t>
    <phoneticPr fontId="1"/>
  </si>
  <si>
    <t>商品・サービス２</t>
  </si>
  <si>
    <t>商品・サービス３</t>
  </si>
  <si>
    <t>商品・サービス４</t>
  </si>
  <si>
    <t>商品・サービス５</t>
  </si>
  <si>
    <t>商品・サービス６</t>
  </si>
  <si>
    <t>商品・サービス７</t>
  </si>
  <si>
    <t>従業員給与</t>
    <rPh sb="0" eb="3">
      <t>ジュウギョウイン</t>
    </rPh>
    <rPh sb="3" eb="5">
      <t>キュウヨ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</si>
  <si>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</si>
  <si>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</si>
  <si>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外注費</t>
    <rPh sb="0" eb="3">
      <t>ガイチュウヒ</t>
    </rPh>
    <phoneticPr fontId="1"/>
  </si>
  <si>
    <t>広告宣伝費</t>
    <rPh sb="0" eb="2">
      <t>コウコク</t>
    </rPh>
    <rPh sb="2" eb="5">
      <t>センデンヒ</t>
    </rPh>
    <phoneticPr fontId="1"/>
  </si>
  <si>
    <t>交際費</t>
    <rPh sb="0" eb="3">
      <t>コウサイヒ</t>
    </rPh>
    <phoneticPr fontId="1"/>
  </si>
  <si>
    <t>会議費</t>
    <rPh sb="0" eb="3">
      <t>カイギヒ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</si>
  <si>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</si>
  <si>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雑費</t>
    <rPh sb="0" eb="2">
      <t>ザッピ</t>
    </rPh>
    <phoneticPr fontId="1"/>
  </si>
  <si>
    <t>新聞図書費</t>
    <rPh sb="0" eb="2">
      <t>シンブン</t>
    </rPh>
    <rPh sb="2" eb="5">
      <t>トショヒ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</si>
  <si>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</si>
  <si>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</si>
  <si>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</si>
  <si>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保険料</t>
    <rPh sb="0" eb="3">
      <t>ホケンリョウ</t>
    </rPh>
    <phoneticPr fontId="1"/>
  </si>
  <si>
    <t>役員報酬</t>
    <rPh sb="0" eb="2">
      <t>ヤクイン</t>
    </rPh>
    <rPh sb="2" eb="4">
      <t>ホウシュウ</t>
    </rPh>
    <phoneticPr fontId="1"/>
  </si>
  <si>
    <t>前提・イベント等</t>
    <rPh sb="0" eb="2">
      <t>ゼンテイ</t>
    </rPh>
    <rPh sb="7" eb="8">
      <t>ナド</t>
    </rPh>
    <phoneticPr fontId="1"/>
  </si>
  <si>
    <t>事業計画(3年間)</t>
    <rPh sb="0" eb="2">
      <t>ジギョウ</t>
    </rPh>
    <rPh sb="2" eb="4">
      <t>ケイカク</t>
    </rPh>
    <rPh sb="6" eb="8">
      <t>ネンカン</t>
    </rPh>
    <phoneticPr fontId="1"/>
  </si>
  <si>
    <t>当月回収売上</t>
    <rPh sb="0" eb="2">
      <t>トウゲツ</t>
    </rPh>
    <rPh sb="2" eb="4">
      <t>カイシュウ</t>
    </rPh>
    <rPh sb="4" eb="6">
      <t>ウリアゲ</t>
    </rPh>
    <phoneticPr fontId="1"/>
  </si>
  <si>
    <t>翌月回収売上</t>
    <rPh sb="0" eb="2">
      <t>ヨクゲツ</t>
    </rPh>
    <rPh sb="2" eb="4">
      <t>カイシュウ</t>
    </rPh>
    <rPh sb="4" eb="6">
      <t>ウリアゲ</t>
    </rPh>
    <phoneticPr fontId="1"/>
  </si>
  <si>
    <t>翌々月回収売上</t>
    <rPh sb="0" eb="3">
      <t>ヨクヨクゲツ</t>
    </rPh>
    <rPh sb="3" eb="5">
      <t>カイシュウ</t>
    </rPh>
    <rPh sb="5" eb="7">
      <t>ウリアゲ</t>
    </rPh>
    <phoneticPr fontId="2"/>
  </si>
  <si>
    <t>残高</t>
    <rPh sb="0" eb="2">
      <t>ザンダカ</t>
    </rPh>
    <phoneticPr fontId="2"/>
  </si>
  <si>
    <t>資金繰り表</t>
    <rPh sb="0" eb="2">
      <t>シキン</t>
    </rPh>
    <rPh sb="2" eb="3">
      <t>グ</t>
    </rPh>
    <rPh sb="4" eb="5">
      <t>ヒョウ</t>
    </rPh>
    <phoneticPr fontId="1"/>
  </si>
  <si>
    <t>事業計画に対して以下の考慮をします。</t>
    <rPh sb="0" eb="2">
      <t>ジギョウ</t>
    </rPh>
    <rPh sb="2" eb="4">
      <t>ケイカク</t>
    </rPh>
    <rPh sb="5" eb="6">
      <t>タイ</t>
    </rPh>
    <rPh sb="8" eb="10">
      <t>イカ</t>
    </rPh>
    <rPh sb="11" eb="13">
      <t>コウリョ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</si>
</sst>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);[Red]\(#,##0.0\)"/>
    <numFmt numFmtId="178" formatCode="#,##0_ ;[Red]\-#,##0\ "/>
    <numFmt numFmtId="179" formatCode="#,##0.00_);[Red]\(#,##0.0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0" borderId="2" xfId="0" applyNumberFormat="1" applyFill="1" applyBorder="1">
      <alignment vertical="center"/>
    </xf>
    <xf numFmtId="0" fontId="9" fillId="0" borderId="0" xfId="0" applyFont="1" applyFill="1" applyBorder="1">
      <alignment vertical="center"/>
    </xf>
    <xf numFmtId="177" fontId="7" fillId="2" borderId="1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178" fontId="0" fillId="0" borderId="1" xfId="0" applyNumberForma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177" fontId="7" fillId="2" borderId="1" xfId="0" applyNumberFormat="1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179" fontId="0" fillId="0" borderId="1" xfId="0" applyNumberForma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3" xfId="0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textRotation="255" wrapText="1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7" fillId="2" borderId="1" xfId="0" applyNumberFormat="1" applyFont="1" applyFill="1" applyBorder="1">
      <alignment vertical="center"/>
    </xf>
    <xf numFmtId="178" fontId="0" fillId="0" borderId="4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8" fontId="7" fillId="2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textRotation="255"/>
    </xf>
    <xf numFmtId="0" fontId="0" fillId="0" borderId="14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textRotation="255" wrapText="1"/>
    </xf>
    <xf numFmtId="0" fontId="0" fillId="0" borderId="6" xfId="0" applyFill="1" applyBorder="1" applyAlignment="1">
      <alignment vertical="center" textRotation="255" wrapText="1"/>
    </xf>
    <xf numFmtId="0" fontId="0" fillId="0" borderId="7" xfId="0" applyFill="1" applyBorder="1" applyAlignment="1">
      <alignment vertical="center" textRotation="255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5"/>
  <sheetViews>
    <sheetView topLeftCell="A61" zoomScaleNormal="100" zoomScaleSheetLayoutView="100" workbookViewId="0">
      <selection activeCell="F85" sqref="F85"/>
    </sheetView>
  </sheetViews>
  <sheetFormatPr defaultRowHeight="13.5" x14ac:dyDescent="0.15"/>
  <cols>
    <col min="1" max="2" width="3.875" style="1" customWidth="1"/>
    <col min="3" max="3" width="17.875" style="1" customWidth="1"/>
    <col min="4" max="4" width="16.125" style="1" customWidth="1"/>
    <col min="5" max="5" width="5.875" style="7" customWidth="1"/>
    <col min="6" max="41" width="8.375" style="1" customWidth="1"/>
    <col min="42" max="16384" width="9" style="1"/>
  </cols>
  <sheetData>
    <row r="1" spans="1:41" s="3" customFormat="1" ht="27" customHeight="1" x14ac:dyDescent="0.15">
      <c r="A1" s="23" t="s">
        <v>61</v>
      </c>
      <c r="E1" s="8"/>
      <c r="F1" s="9" t="s">
        <v>41</v>
      </c>
    </row>
    <row r="2" spans="1:41" x14ac:dyDescent="0.15">
      <c r="A2" s="43" t="s">
        <v>97</v>
      </c>
      <c r="B2" s="43"/>
      <c r="C2" s="43"/>
      <c r="D2" s="43"/>
      <c r="E2" s="43"/>
      <c r="F2" s="44" t="s">
        <v>43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4" t="s">
        <v>42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4" t="s">
        <v>62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3.5" customHeight="1" x14ac:dyDescent="0.15">
      <c r="A3" s="43"/>
      <c r="B3" s="43"/>
      <c r="C3" s="43"/>
      <c r="D3" s="43"/>
      <c r="E3" s="43"/>
      <c r="F3" s="28" t="s">
        <v>10</v>
      </c>
      <c r="G3" s="28" t="s">
        <v>11</v>
      </c>
      <c r="H3" s="28" t="s">
        <v>12</v>
      </c>
      <c r="I3" s="28" t="s">
        <v>13</v>
      </c>
      <c r="J3" s="28" t="s">
        <v>14</v>
      </c>
      <c r="K3" s="28" t="s">
        <v>15</v>
      </c>
      <c r="L3" s="28" t="s">
        <v>16</v>
      </c>
      <c r="M3" s="28" t="s">
        <v>17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10</v>
      </c>
      <c r="S3" s="28" t="s">
        <v>11</v>
      </c>
      <c r="T3" s="28" t="s">
        <v>12</v>
      </c>
      <c r="U3" s="28" t="s">
        <v>13</v>
      </c>
      <c r="V3" s="28" t="s">
        <v>14</v>
      </c>
      <c r="W3" s="28" t="s">
        <v>15</v>
      </c>
      <c r="X3" s="28" t="s">
        <v>16</v>
      </c>
      <c r="Y3" s="28" t="s">
        <v>17</v>
      </c>
      <c r="Z3" s="28" t="s">
        <v>18</v>
      </c>
      <c r="AA3" s="28" t="s">
        <v>19</v>
      </c>
      <c r="AB3" s="28" t="s">
        <v>20</v>
      </c>
      <c r="AC3" s="28" t="s">
        <v>21</v>
      </c>
      <c r="AD3" s="28" t="s">
        <v>10</v>
      </c>
      <c r="AE3" s="28" t="s">
        <v>11</v>
      </c>
      <c r="AF3" s="28" t="s">
        <v>12</v>
      </c>
      <c r="AG3" s="28" t="s">
        <v>13</v>
      </c>
      <c r="AH3" s="28" t="s">
        <v>14</v>
      </c>
      <c r="AI3" s="28" t="s">
        <v>15</v>
      </c>
      <c r="AJ3" s="28" t="s">
        <v>16</v>
      </c>
      <c r="AK3" s="28" t="s">
        <v>17</v>
      </c>
      <c r="AL3" s="28" t="s">
        <v>18</v>
      </c>
      <c r="AM3" s="28" t="s">
        <v>19</v>
      </c>
      <c r="AN3" s="28" t="s">
        <v>20</v>
      </c>
      <c r="AO3" s="28" t="s">
        <v>21</v>
      </c>
    </row>
    <row r="4" spans="1:41" ht="93" customHeight="1" x14ac:dyDescent="0.15">
      <c r="A4" s="45"/>
      <c r="B4" s="46"/>
      <c r="C4" s="46"/>
      <c r="D4" s="46"/>
      <c r="E4" s="4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3.5" customHeight="1" x14ac:dyDescent="0.15">
      <c r="A5" s="47"/>
      <c r="B5" s="42"/>
      <c r="C5" s="42"/>
      <c r="D5" s="42"/>
      <c r="E5" s="32" t="s">
        <v>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3.5" customHeight="1" x14ac:dyDescent="0.15">
      <c r="A6" s="50" t="s">
        <v>0</v>
      </c>
      <c r="B6" s="50"/>
      <c r="C6" s="49" t="s">
        <v>63</v>
      </c>
      <c r="D6" s="5" t="s">
        <v>70</v>
      </c>
      <c r="E6" s="41">
        <v>5</v>
      </c>
      <c r="F6" s="12"/>
      <c r="G6" s="12"/>
      <c r="H6" s="12"/>
      <c r="I6" s="12">
        <v>10</v>
      </c>
      <c r="J6" s="12">
        <v>10</v>
      </c>
      <c r="K6" s="12">
        <v>20</v>
      </c>
      <c r="L6" s="12">
        <v>20</v>
      </c>
      <c r="M6" s="12">
        <v>40</v>
      </c>
      <c r="N6" s="12">
        <v>40</v>
      </c>
      <c r="O6" s="12">
        <v>60</v>
      </c>
      <c r="P6" s="12">
        <v>60</v>
      </c>
      <c r="Q6" s="12">
        <v>100</v>
      </c>
      <c r="R6" s="12">
        <v>100</v>
      </c>
      <c r="S6" s="12">
        <v>100</v>
      </c>
      <c r="T6" s="12">
        <v>100</v>
      </c>
      <c r="U6" s="12">
        <v>100</v>
      </c>
      <c r="V6" s="12">
        <v>100</v>
      </c>
      <c r="W6" s="12">
        <v>100</v>
      </c>
      <c r="X6" s="12">
        <v>100</v>
      </c>
      <c r="Y6" s="12">
        <v>100</v>
      </c>
      <c r="Z6" s="12">
        <v>100</v>
      </c>
      <c r="AA6" s="12">
        <v>100</v>
      </c>
      <c r="AB6" s="12">
        <v>100</v>
      </c>
      <c r="AC6" s="12">
        <v>100</v>
      </c>
      <c r="AD6" s="12">
        <v>100</v>
      </c>
      <c r="AE6" s="12">
        <v>100</v>
      </c>
      <c r="AF6" s="12">
        <v>100</v>
      </c>
      <c r="AG6" s="12">
        <v>100</v>
      </c>
      <c r="AH6" s="12">
        <v>100</v>
      </c>
      <c r="AI6" s="12">
        <v>100</v>
      </c>
      <c r="AJ6" s="12">
        <v>100</v>
      </c>
      <c r="AK6" s="12">
        <v>100</v>
      </c>
      <c r="AL6" s="12">
        <v>100</v>
      </c>
      <c r="AM6" s="12">
        <v>100</v>
      </c>
      <c r="AN6" s="12">
        <v>100</v>
      </c>
      <c r="AO6" s="12">
        <v>100</v>
      </c>
    </row>
    <row r="7" spans="1:41" ht="13.5" customHeight="1" x14ac:dyDescent="0.15">
      <c r="A7" s="50"/>
      <c r="B7" s="50"/>
      <c r="C7" s="49"/>
      <c r="D7" s="5" t="s">
        <v>7</v>
      </c>
      <c r="E7" s="42"/>
      <c r="F7" s="12">
        <f>$E6*F6</f>
        <v>0</v>
      </c>
      <c r="G7" s="12">
        <f t="shared" ref="G7:AO7" si="0">$E6*G6</f>
        <v>0</v>
      </c>
      <c r="H7" s="12">
        <f t="shared" si="0"/>
        <v>0</v>
      </c>
      <c r="I7" s="12">
        <f t="shared" si="0"/>
        <v>50</v>
      </c>
      <c r="J7" s="12">
        <f t="shared" si="0"/>
        <v>50</v>
      </c>
      <c r="K7" s="12">
        <f t="shared" si="0"/>
        <v>100</v>
      </c>
      <c r="L7" s="12">
        <f t="shared" si="0"/>
        <v>100</v>
      </c>
      <c r="M7" s="12">
        <f t="shared" si="0"/>
        <v>200</v>
      </c>
      <c r="N7" s="12">
        <f t="shared" si="0"/>
        <v>200</v>
      </c>
      <c r="O7" s="12">
        <f t="shared" si="0"/>
        <v>300</v>
      </c>
      <c r="P7" s="12">
        <f t="shared" si="0"/>
        <v>300</v>
      </c>
      <c r="Q7" s="12">
        <f t="shared" si="0"/>
        <v>500</v>
      </c>
      <c r="R7" s="12">
        <f t="shared" si="0"/>
        <v>500</v>
      </c>
      <c r="S7" s="12">
        <f t="shared" si="0"/>
        <v>500</v>
      </c>
      <c r="T7" s="12">
        <f t="shared" si="0"/>
        <v>500</v>
      </c>
      <c r="U7" s="12">
        <f t="shared" si="0"/>
        <v>500</v>
      </c>
      <c r="V7" s="12">
        <f t="shared" si="0"/>
        <v>500</v>
      </c>
      <c r="W7" s="12">
        <f t="shared" si="0"/>
        <v>500</v>
      </c>
      <c r="X7" s="12">
        <f t="shared" si="0"/>
        <v>500</v>
      </c>
      <c r="Y7" s="12">
        <f t="shared" si="0"/>
        <v>500</v>
      </c>
      <c r="Z7" s="12">
        <f t="shared" si="0"/>
        <v>500</v>
      </c>
      <c r="AA7" s="12">
        <f t="shared" si="0"/>
        <v>500</v>
      </c>
      <c r="AB7" s="12">
        <f t="shared" si="0"/>
        <v>500</v>
      </c>
      <c r="AC7" s="12">
        <f t="shared" si="0"/>
        <v>500</v>
      </c>
      <c r="AD7" s="12">
        <f t="shared" si="0"/>
        <v>500</v>
      </c>
      <c r="AE7" s="12">
        <f t="shared" si="0"/>
        <v>500</v>
      </c>
      <c r="AF7" s="12">
        <f t="shared" si="0"/>
        <v>500</v>
      </c>
      <c r="AG7" s="12">
        <f t="shared" si="0"/>
        <v>500</v>
      </c>
      <c r="AH7" s="12">
        <f t="shared" si="0"/>
        <v>500</v>
      </c>
      <c r="AI7" s="12">
        <f t="shared" si="0"/>
        <v>500</v>
      </c>
      <c r="AJ7" s="12">
        <f t="shared" si="0"/>
        <v>500</v>
      </c>
      <c r="AK7" s="12">
        <f t="shared" si="0"/>
        <v>500</v>
      </c>
      <c r="AL7" s="12">
        <f t="shared" si="0"/>
        <v>500</v>
      </c>
      <c r="AM7" s="12">
        <f t="shared" si="0"/>
        <v>500</v>
      </c>
      <c r="AN7" s="12">
        <f t="shared" si="0"/>
        <v>500</v>
      </c>
      <c r="AO7" s="12">
        <f t="shared" si="0"/>
        <v>500</v>
      </c>
    </row>
    <row r="8" spans="1:41" ht="13.5" customHeight="1" x14ac:dyDescent="0.15">
      <c r="A8" s="50"/>
      <c r="B8" s="50"/>
      <c r="C8" s="49" t="s">
        <v>64</v>
      </c>
      <c r="D8" s="5" t="s">
        <v>70</v>
      </c>
      <c r="E8" s="41">
        <v>4</v>
      </c>
      <c r="F8" s="12"/>
      <c r="G8" s="12"/>
      <c r="H8" s="12"/>
      <c r="I8" s="12">
        <v>20</v>
      </c>
      <c r="J8" s="12">
        <v>40</v>
      </c>
      <c r="K8" s="12">
        <v>60</v>
      </c>
      <c r="L8" s="12">
        <v>80</v>
      </c>
      <c r="M8" s="12">
        <v>100</v>
      </c>
      <c r="N8" s="12">
        <v>150</v>
      </c>
      <c r="O8" s="12">
        <v>200</v>
      </c>
      <c r="P8" s="12">
        <v>200</v>
      </c>
      <c r="Q8" s="12">
        <v>200</v>
      </c>
      <c r="R8" s="12">
        <v>200</v>
      </c>
      <c r="S8" s="12">
        <v>200</v>
      </c>
      <c r="T8" s="12">
        <v>200</v>
      </c>
      <c r="U8" s="12">
        <v>200</v>
      </c>
      <c r="V8" s="12">
        <v>200</v>
      </c>
      <c r="W8" s="12">
        <v>200</v>
      </c>
      <c r="X8" s="12">
        <v>200</v>
      </c>
      <c r="Y8" s="12">
        <v>200</v>
      </c>
      <c r="Z8" s="12">
        <v>200</v>
      </c>
      <c r="AA8" s="12">
        <v>200</v>
      </c>
      <c r="AB8" s="12">
        <v>200</v>
      </c>
      <c r="AC8" s="12">
        <v>200</v>
      </c>
      <c r="AD8" s="12">
        <v>200</v>
      </c>
      <c r="AE8" s="12">
        <v>200</v>
      </c>
      <c r="AF8" s="12">
        <v>200</v>
      </c>
      <c r="AG8" s="12">
        <v>200</v>
      </c>
      <c r="AH8" s="12">
        <v>200</v>
      </c>
      <c r="AI8" s="12">
        <v>200</v>
      </c>
      <c r="AJ8" s="12">
        <v>200</v>
      </c>
      <c r="AK8" s="12">
        <v>200</v>
      </c>
      <c r="AL8" s="12">
        <v>200</v>
      </c>
      <c r="AM8" s="12">
        <v>200</v>
      </c>
      <c r="AN8" s="12">
        <v>200</v>
      </c>
      <c r="AO8" s="12">
        <v>200</v>
      </c>
    </row>
    <row r="9" spans="1:41" ht="13.5" customHeight="1" x14ac:dyDescent="0.15">
      <c r="A9" s="50"/>
      <c r="B9" s="50"/>
      <c r="C9" s="49"/>
      <c r="D9" s="5" t="s">
        <v>7</v>
      </c>
      <c r="E9" s="42"/>
      <c r="F9" s="12">
        <f t="shared" ref="F9:AO9" si="1">$E8*F8</f>
        <v>0</v>
      </c>
      <c r="G9" s="12">
        <f t="shared" si="1"/>
        <v>0</v>
      </c>
      <c r="H9" s="12">
        <f t="shared" si="1"/>
        <v>0</v>
      </c>
      <c r="I9" s="12">
        <f t="shared" si="1"/>
        <v>80</v>
      </c>
      <c r="J9" s="12">
        <f t="shared" si="1"/>
        <v>160</v>
      </c>
      <c r="K9" s="12">
        <f t="shared" si="1"/>
        <v>240</v>
      </c>
      <c r="L9" s="12">
        <f t="shared" si="1"/>
        <v>320</v>
      </c>
      <c r="M9" s="12">
        <f t="shared" si="1"/>
        <v>400</v>
      </c>
      <c r="N9" s="12">
        <f t="shared" si="1"/>
        <v>600</v>
      </c>
      <c r="O9" s="12">
        <f t="shared" si="1"/>
        <v>800</v>
      </c>
      <c r="P9" s="12">
        <f t="shared" si="1"/>
        <v>800</v>
      </c>
      <c r="Q9" s="12">
        <f t="shared" si="1"/>
        <v>800</v>
      </c>
      <c r="R9" s="12">
        <f t="shared" si="1"/>
        <v>800</v>
      </c>
      <c r="S9" s="12">
        <f t="shared" si="1"/>
        <v>800</v>
      </c>
      <c r="T9" s="12">
        <f t="shared" si="1"/>
        <v>800</v>
      </c>
      <c r="U9" s="12">
        <f t="shared" si="1"/>
        <v>800</v>
      </c>
      <c r="V9" s="12">
        <f t="shared" si="1"/>
        <v>800</v>
      </c>
      <c r="W9" s="12">
        <f t="shared" si="1"/>
        <v>800</v>
      </c>
      <c r="X9" s="12">
        <f t="shared" si="1"/>
        <v>800</v>
      </c>
      <c r="Y9" s="12">
        <f t="shared" si="1"/>
        <v>800</v>
      </c>
      <c r="Z9" s="12">
        <f t="shared" si="1"/>
        <v>800</v>
      </c>
      <c r="AA9" s="12">
        <f t="shared" si="1"/>
        <v>800</v>
      </c>
      <c r="AB9" s="12">
        <f t="shared" si="1"/>
        <v>800</v>
      </c>
      <c r="AC9" s="12">
        <f t="shared" si="1"/>
        <v>800</v>
      </c>
      <c r="AD9" s="12">
        <f t="shared" si="1"/>
        <v>800</v>
      </c>
      <c r="AE9" s="12">
        <f t="shared" si="1"/>
        <v>800</v>
      </c>
      <c r="AF9" s="12">
        <f t="shared" si="1"/>
        <v>800</v>
      </c>
      <c r="AG9" s="12">
        <f t="shared" si="1"/>
        <v>800</v>
      </c>
      <c r="AH9" s="12">
        <f t="shared" si="1"/>
        <v>800</v>
      </c>
      <c r="AI9" s="12">
        <f t="shared" si="1"/>
        <v>800</v>
      </c>
      <c r="AJ9" s="12">
        <f t="shared" si="1"/>
        <v>800</v>
      </c>
      <c r="AK9" s="12">
        <f t="shared" si="1"/>
        <v>800</v>
      </c>
      <c r="AL9" s="12">
        <f t="shared" si="1"/>
        <v>800</v>
      </c>
      <c r="AM9" s="12">
        <f t="shared" si="1"/>
        <v>800</v>
      </c>
      <c r="AN9" s="12">
        <f t="shared" si="1"/>
        <v>800</v>
      </c>
      <c r="AO9" s="12">
        <f t="shared" si="1"/>
        <v>800</v>
      </c>
    </row>
    <row r="10" spans="1:41" ht="13.5" customHeight="1" x14ac:dyDescent="0.15">
      <c r="A10" s="50"/>
      <c r="B10" s="50"/>
      <c r="C10" s="49" t="s">
        <v>65</v>
      </c>
      <c r="D10" s="5" t="s">
        <v>70</v>
      </c>
      <c r="E10" s="41">
        <v>5</v>
      </c>
      <c r="F10" s="12"/>
      <c r="G10" s="12"/>
      <c r="H10" s="12"/>
      <c r="I10" s="12">
        <v>10</v>
      </c>
      <c r="J10" s="12">
        <v>20</v>
      </c>
      <c r="K10" s="12">
        <v>30</v>
      </c>
      <c r="L10" s="12">
        <v>40</v>
      </c>
      <c r="M10" s="12">
        <v>50</v>
      </c>
      <c r="N10" s="12">
        <v>80</v>
      </c>
      <c r="O10" s="12">
        <v>120</v>
      </c>
      <c r="P10" s="12">
        <v>150</v>
      </c>
      <c r="Q10" s="12">
        <v>200</v>
      </c>
      <c r="R10" s="12">
        <v>300</v>
      </c>
      <c r="S10" s="12">
        <v>400</v>
      </c>
      <c r="T10" s="12">
        <v>400</v>
      </c>
      <c r="U10" s="12">
        <v>400</v>
      </c>
      <c r="V10" s="12">
        <v>400</v>
      </c>
      <c r="W10" s="12">
        <v>400</v>
      </c>
      <c r="X10" s="12">
        <v>400</v>
      </c>
      <c r="Y10" s="12">
        <v>400</v>
      </c>
      <c r="Z10" s="12">
        <v>400</v>
      </c>
      <c r="AA10" s="12">
        <v>400</v>
      </c>
      <c r="AB10" s="12">
        <v>400</v>
      </c>
      <c r="AC10" s="12">
        <v>400</v>
      </c>
      <c r="AD10" s="12">
        <v>400</v>
      </c>
      <c r="AE10" s="12">
        <v>400</v>
      </c>
      <c r="AF10" s="12">
        <v>400</v>
      </c>
      <c r="AG10" s="12">
        <v>400</v>
      </c>
      <c r="AH10" s="12">
        <v>400</v>
      </c>
      <c r="AI10" s="12">
        <v>400</v>
      </c>
      <c r="AJ10" s="12">
        <v>400</v>
      </c>
      <c r="AK10" s="12">
        <v>400</v>
      </c>
      <c r="AL10" s="12">
        <v>400</v>
      </c>
      <c r="AM10" s="12">
        <v>400</v>
      </c>
      <c r="AN10" s="12">
        <v>400</v>
      </c>
      <c r="AO10" s="12">
        <v>400</v>
      </c>
    </row>
    <row r="11" spans="1:41" ht="13.5" customHeight="1" x14ac:dyDescent="0.15">
      <c r="A11" s="50"/>
      <c r="B11" s="50"/>
      <c r="C11" s="49"/>
      <c r="D11" s="5" t="s">
        <v>7</v>
      </c>
      <c r="E11" s="42"/>
      <c r="F11" s="12">
        <f t="shared" ref="F11:AO11" si="2">$E10*F10</f>
        <v>0</v>
      </c>
      <c r="G11" s="12">
        <f t="shared" si="2"/>
        <v>0</v>
      </c>
      <c r="H11" s="12">
        <f t="shared" si="2"/>
        <v>0</v>
      </c>
      <c r="I11" s="12">
        <f t="shared" si="2"/>
        <v>50</v>
      </c>
      <c r="J11" s="12">
        <f t="shared" si="2"/>
        <v>100</v>
      </c>
      <c r="K11" s="12">
        <f t="shared" si="2"/>
        <v>150</v>
      </c>
      <c r="L11" s="12">
        <f t="shared" si="2"/>
        <v>200</v>
      </c>
      <c r="M11" s="12">
        <f t="shared" si="2"/>
        <v>250</v>
      </c>
      <c r="N11" s="12">
        <f t="shared" si="2"/>
        <v>400</v>
      </c>
      <c r="O11" s="12">
        <f t="shared" si="2"/>
        <v>600</v>
      </c>
      <c r="P11" s="12">
        <f t="shared" si="2"/>
        <v>750</v>
      </c>
      <c r="Q11" s="12">
        <f t="shared" si="2"/>
        <v>1000</v>
      </c>
      <c r="R11" s="12">
        <f t="shared" si="2"/>
        <v>1500</v>
      </c>
      <c r="S11" s="12">
        <f t="shared" si="2"/>
        <v>2000</v>
      </c>
      <c r="T11" s="12">
        <f t="shared" si="2"/>
        <v>2000</v>
      </c>
      <c r="U11" s="12">
        <f t="shared" si="2"/>
        <v>2000</v>
      </c>
      <c r="V11" s="12">
        <f t="shared" si="2"/>
        <v>2000</v>
      </c>
      <c r="W11" s="12">
        <f t="shared" si="2"/>
        <v>2000</v>
      </c>
      <c r="X11" s="12">
        <f t="shared" si="2"/>
        <v>2000</v>
      </c>
      <c r="Y11" s="12">
        <f t="shared" si="2"/>
        <v>2000</v>
      </c>
      <c r="Z11" s="12">
        <f t="shared" si="2"/>
        <v>2000</v>
      </c>
      <c r="AA11" s="12">
        <f t="shared" si="2"/>
        <v>2000</v>
      </c>
      <c r="AB11" s="12">
        <f t="shared" si="2"/>
        <v>2000</v>
      </c>
      <c r="AC11" s="12">
        <f t="shared" si="2"/>
        <v>2000</v>
      </c>
      <c r="AD11" s="12">
        <f t="shared" si="2"/>
        <v>2000</v>
      </c>
      <c r="AE11" s="12">
        <f t="shared" si="2"/>
        <v>2000</v>
      </c>
      <c r="AF11" s="12">
        <f t="shared" si="2"/>
        <v>2000</v>
      </c>
      <c r="AG11" s="12">
        <f t="shared" si="2"/>
        <v>2000</v>
      </c>
      <c r="AH11" s="12">
        <f t="shared" si="2"/>
        <v>2000</v>
      </c>
      <c r="AI11" s="12">
        <f t="shared" si="2"/>
        <v>2000</v>
      </c>
      <c r="AJ11" s="12">
        <f t="shared" si="2"/>
        <v>2000</v>
      </c>
      <c r="AK11" s="12">
        <f t="shared" si="2"/>
        <v>2000</v>
      </c>
      <c r="AL11" s="12">
        <f t="shared" si="2"/>
        <v>2000</v>
      </c>
      <c r="AM11" s="12">
        <f t="shared" si="2"/>
        <v>2000</v>
      </c>
      <c r="AN11" s="12">
        <f t="shared" si="2"/>
        <v>2000</v>
      </c>
      <c r="AO11" s="12">
        <f t="shared" si="2"/>
        <v>2000</v>
      </c>
    </row>
    <row r="12" spans="1:41" ht="13.5" customHeight="1" x14ac:dyDescent="0.15">
      <c r="A12" s="50"/>
      <c r="B12" s="50"/>
      <c r="C12" s="49" t="s">
        <v>66</v>
      </c>
      <c r="D12" s="5" t="s">
        <v>70</v>
      </c>
      <c r="E12" s="41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5</v>
      </c>
      <c r="P12" s="12">
        <v>10</v>
      </c>
      <c r="Q12" s="12">
        <v>20</v>
      </c>
      <c r="R12" s="12">
        <v>30</v>
      </c>
      <c r="S12" s="12">
        <v>50</v>
      </c>
      <c r="T12" s="12">
        <v>80</v>
      </c>
      <c r="U12" s="12">
        <v>100</v>
      </c>
      <c r="V12" s="12">
        <v>100</v>
      </c>
      <c r="W12" s="12">
        <v>100</v>
      </c>
      <c r="X12" s="12">
        <v>100</v>
      </c>
      <c r="Y12" s="12">
        <v>100</v>
      </c>
      <c r="Z12" s="12">
        <v>100</v>
      </c>
      <c r="AA12" s="12">
        <v>100</v>
      </c>
      <c r="AB12" s="12">
        <v>100</v>
      </c>
      <c r="AC12" s="12">
        <v>100</v>
      </c>
      <c r="AD12" s="12">
        <v>100</v>
      </c>
      <c r="AE12" s="12">
        <v>100</v>
      </c>
      <c r="AF12" s="12">
        <v>100</v>
      </c>
      <c r="AG12" s="12">
        <v>100</v>
      </c>
      <c r="AH12" s="12">
        <v>100</v>
      </c>
      <c r="AI12" s="12">
        <v>100</v>
      </c>
      <c r="AJ12" s="12">
        <v>100</v>
      </c>
      <c r="AK12" s="12">
        <v>100</v>
      </c>
      <c r="AL12" s="12">
        <v>100</v>
      </c>
      <c r="AM12" s="12">
        <v>100</v>
      </c>
      <c r="AN12" s="12">
        <v>100</v>
      </c>
      <c r="AO12" s="12">
        <v>100</v>
      </c>
    </row>
    <row r="13" spans="1:41" ht="13.5" customHeight="1" x14ac:dyDescent="0.15">
      <c r="A13" s="50"/>
      <c r="B13" s="50"/>
      <c r="C13" s="49"/>
      <c r="D13" s="5" t="s">
        <v>7</v>
      </c>
      <c r="E13" s="42"/>
      <c r="F13" s="12">
        <f t="shared" ref="F13:AO13" si="3">$E12*F12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30</v>
      </c>
      <c r="P13" s="12">
        <f t="shared" si="3"/>
        <v>60</v>
      </c>
      <c r="Q13" s="12">
        <f t="shared" si="3"/>
        <v>120</v>
      </c>
      <c r="R13" s="12">
        <f t="shared" si="3"/>
        <v>180</v>
      </c>
      <c r="S13" s="12">
        <f t="shared" si="3"/>
        <v>300</v>
      </c>
      <c r="T13" s="12">
        <f t="shared" si="3"/>
        <v>480</v>
      </c>
      <c r="U13" s="12">
        <f t="shared" si="3"/>
        <v>600</v>
      </c>
      <c r="V13" s="12">
        <f t="shared" si="3"/>
        <v>600</v>
      </c>
      <c r="W13" s="12">
        <f t="shared" si="3"/>
        <v>600</v>
      </c>
      <c r="X13" s="12">
        <f t="shared" si="3"/>
        <v>600</v>
      </c>
      <c r="Y13" s="12">
        <f t="shared" si="3"/>
        <v>600</v>
      </c>
      <c r="Z13" s="12">
        <f t="shared" si="3"/>
        <v>600</v>
      </c>
      <c r="AA13" s="12">
        <f t="shared" si="3"/>
        <v>600</v>
      </c>
      <c r="AB13" s="12">
        <f t="shared" si="3"/>
        <v>600</v>
      </c>
      <c r="AC13" s="12">
        <f t="shared" si="3"/>
        <v>600</v>
      </c>
      <c r="AD13" s="12">
        <f t="shared" si="3"/>
        <v>600</v>
      </c>
      <c r="AE13" s="12">
        <f t="shared" si="3"/>
        <v>600</v>
      </c>
      <c r="AF13" s="12">
        <f t="shared" si="3"/>
        <v>600</v>
      </c>
      <c r="AG13" s="12">
        <f t="shared" si="3"/>
        <v>600</v>
      </c>
      <c r="AH13" s="12">
        <f t="shared" si="3"/>
        <v>600</v>
      </c>
      <c r="AI13" s="12">
        <f t="shared" si="3"/>
        <v>600</v>
      </c>
      <c r="AJ13" s="12">
        <f t="shared" si="3"/>
        <v>600</v>
      </c>
      <c r="AK13" s="12">
        <f t="shared" si="3"/>
        <v>600</v>
      </c>
      <c r="AL13" s="12">
        <f t="shared" si="3"/>
        <v>600</v>
      </c>
      <c r="AM13" s="12">
        <f t="shared" si="3"/>
        <v>600</v>
      </c>
      <c r="AN13" s="12">
        <f t="shared" si="3"/>
        <v>600</v>
      </c>
      <c r="AO13" s="12">
        <f t="shared" si="3"/>
        <v>600</v>
      </c>
    </row>
    <row r="14" spans="1:41" ht="13.5" customHeight="1" x14ac:dyDescent="0.15">
      <c r="A14" s="50"/>
      <c r="B14" s="50"/>
      <c r="C14" s="49" t="s">
        <v>67</v>
      </c>
      <c r="D14" s="5" t="s">
        <v>70</v>
      </c>
      <c r="E14" s="41">
        <v>5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v>5</v>
      </c>
      <c r="P14" s="12">
        <v>10</v>
      </c>
      <c r="Q14" s="12">
        <v>20</v>
      </c>
      <c r="R14" s="12">
        <v>30</v>
      </c>
      <c r="S14" s="12">
        <v>50</v>
      </c>
      <c r="T14" s="12">
        <v>80</v>
      </c>
      <c r="U14" s="12">
        <v>100</v>
      </c>
      <c r="V14" s="12">
        <v>100</v>
      </c>
      <c r="W14" s="12">
        <v>100</v>
      </c>
      <c r="X14" s="12">
        <v>100</v>
      </c>
      <c r="Y14" s="12">
        <v>100</v>
      </c>
      <c r="Z14" s="12">
        <v>100</v>
      </c>
      <c r="AA14" s="12">
        <v>100</v>
      </c>
      <c r="AB14" s="12">
        <v>100</v>
      </c>
      <c r="AC14" s="12">
        <v>100</v>
      </c>
      <c r="AD14" s="12">
        <v>100</v>
      </c>
      <c r="AE14" s="12">
        <v>100</v>
      </c>
      <c r="AF14" s="12">
        <v>100</v>
      </c>
      <c r="AG14" s="12">
        <v>100</v>
      </c>
      <c r="AH14" s="12">
        <v>100</v>
      </c>
      <c r="AI14" s="12">
        <v>100</v>
      </c>
      <c r="AJ14" s="12">
        <v>100</v>
      </c>
      <c r="AK14" s="12">
        <v>100</v>
      </c>
      <c r="AL14" s="12">
        <v>100</v>
      </c>
      <c r="AM14" s="12">
        <v>100</v>
      </c>
      <c r="AN14" s="12">
        <v>100</v>
      </c>
      <c r="AO14" s="12">
        <v>100</v>
      </c>
    </row>
    <row r="15" spans="1:41" ht="13.5" customHeight="1" x14ac:dyDescent="0.15">
      <c r="A15" s="50"/>
      <c r="B15" s="50"/>
      <c r="C15" s="49"/>
      <c r="D15" s="5" t="s">
        <v>7</v>
      </c>
      <c r="E15" s="42"/>
      <c r="F15" s="12">
        <f t="shared" ref="F15:AO15" si="4">$E14*F14</f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12">
        <f t="shared" si="4"/>
        <v>25</v>
      </c>
      <c r="P15" s="12">
        <f t="shared" si="4"/>
        <v>50</v>
      </c>
      <c r="Q15" s="12">
        <f t="shared" si="4"/>
        <v>100</v>
      </c>
      <c r="R15" s="12">
        <f t="shared" si="4"/>
        <v>150</v>
      </c>
      <c r="S15" s="12">
        <f t="shared" si="4"/>
        <v>250</v>
      </c>
      <c r="T15" s="12">
        <f t="shared" si="4"/>
        <v>400</v>
      </c>
      <c r="U15" s="12">
        <f t="shared" si="4"/>
        <v>500</v>
      </c>
      <c r="V15" s="12">
        <f t="shared" si="4"/>
        <v>500</v>
      </c>
      <c r="W15" s="12">
        <f t="shared" si="4"/>
        <v>500</v>
      </c>
      <c r="X15" s="12">
        <f t="shared" si="4"/>
        <v>500</v>
      </c>
      <c r="Y15" s="12">
        <f t="shared" si="4"/>
        <v>500</v>
      </c>
      <c r="Z15" s="12">
        <f t="shared" si="4"/>
        <v>500</v>
      </c>
      <c r="AA15" s="12">
        <f t="shared" si="4"/>
        <v>500</v>
      </c>
      <c r="AB15" s="12">
        <f t="shared" si="4"/>
        <v>500</v>
      </c>
      <c r="AC15" s="12">
        <f t="shared" si="4"/>
        <v>500</v>
      </c>
      <c r="AD15" s="12">
        <f t="shared" si="4"/>
        <v>500</v>
      </c>
      <c r="AE15" s="12">
        <f t="shared" si="4"/>
        <v>500</v>
      </c>
      <c r="AF15" s="12">
        <f t="shared" si="4"/>
        <v>500</v>
      </c>
      <c r="AG15" s="12">
        <f t="shared" si="4"/>
        <v>500</v>
      </c>
      <c r="AH15" s="12">
        <f t="shared" si="4"/>
        <v>500</v>
      </c>
      <c r="AI15" s="12">
        <f t="shared" si="4"/>
        <v>500</v>
      </c>
      <c r="AJ15" s="12">
        <f t="shared" si="4"/>
        <v>500</v>
      </c>
      <c r="AK15" s="12">
        <f t="shared" si="4"/>
        <v>500</v>
      </c>
      <c r="AL15" s="12">
        <f t="shared" si="4"/>
        <v>500</v>
      </c>
      <c r="AM15" s="12">
        <f t="shared" si="4"/>
        <v>500</v>
      </c>
      <c r="AN15" s="12">
        <f t="shared" si="4"/>
        <v>500</v>
      </c>
      <c r="AO15" s="12">
        <f t="shared" si="4"/>
        <v>500</v>
      </c>
    </row>
    <row r="16" spans="1:41" ht="13.5" customHeight="1" x14ac:dyDescent="0.15">
      <c r="A16" s="50"/>
      <c r="B16" s="50"/>
      <c r="C16" s="49" t="s">
        <v>68</v>
      </c>
      <c r="D16" s="5" t="s">
        <v>70</v>
      </c>
      <c r="E16" s="41">
        <v>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10</v>
      </c>
      <c r="S16" s="12">
        <v>20</v>
      </c>
      <c r="T16" s="12">
        <v>30</v>
      </c>
      <c r="U16" s="12">
        <v>40</v>
      </c>
      <c r="V16" s="12">
        <v>50</v>
      </c>
      <c r="W16" s="12">
        <v>80</v>
      </c>
      <c r="X16" s="12">
        <v>100</v>
      </c>
      <c r="Y16" s="12">
        <v>120</v>
      </c>
      <c r="Z16" s="12">
        <v>150</v>
      </c>
      <c r="AA16" s="12">
        <v>150</v>
      </c>
      <c r="AB16" s="12">
        <v>150</v>
      </c>
      <c r="AC16" s="12">
        <v>150</v>
      </c>
      <c r="AD16" s="12">
        <v>150</v>
      </c>
      <c r="AE16" s="12">
        <v>150</v>
      </c>
      <c r="AF16" s="12">
        <v>150</v>
      </c>
      <c r="AG16" s="12">
        <v>150</v>
      </c>
      <c r="AH16" s="12">
        <v>150</v>
      </c>
      <c r="AI16" s="12">
        <v>150</v>
      </c>
      <c r="AJ16" s="12">
        <v>150</v>
      </c>
      <c r="AK16" s="12">
        <v>150</v>
      </c>
      <c r="AL16" s="12">
        <v>150</v>
      </c>
      <c r="AM16" s="12">
        <v>150</v>
      </c>
      <c r="AN16" s="12">
        <v>150</v>
      </c>
      <c r="AO16" s="12">
        <v>150</v>
      </c>
    </row>
    <row r="17" spans="1:41" ht="13.5" customHeight="1" x14ac:dyDescent="0.15">
      <c r="A17" s="50"/>
      <c r="B17" s="50"/>
      <c r="C17" s="49"/>
      <c r="D17" s="5" t="s">
        <v>7</v>
      </c>
      <c r="E17" s="42"/>
      <c r="F17" s="12">
        <f t="shared" ref="F17:AO17" si="5">$E16*F16</f>
        <v>0</v>
      </c>
      <c r="G17" s="12">
        <f t="shared" si="5"/>
        <v>0</v>
      </c>
      <c r="H17" s="12">
        <f t="shared" si="5"/>
        <v>0</v>
      </c>
      <c r="I17" s="12">
        <f t="shared" si="5"/>
        <v>0</v>
      </c>
      <c r="J17" s="12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100</v>
      </c>
      <c r="S17" s="12">
        <f t="shared" si="5"/>
        <v>200</v>
      </c>
      <c r="T17" s="12">
        <f t="shared" si="5"/>
        <v>300</v>
      </c>
      <c r="U17" s="12">
        <f t="shared" si="5"/>
        <v>400</v>
      </c>
      <c r="V17" s="12">
        <f t="shared" si="5"/>
        <v>500</v>
      </c>
      <c r="W17" s="12">
        <f t="shared" si="5"/>
        <v>800</v>
      </c>
      <c r="X17" s="12">
        <f t="shared" si="5"/>
        <v>1000</v>
      </c>
      <c r="Y17" s="12">
        <f t="shared" si="5"/>
        <v>1200</v>
      </c>
      <c r="Z17" s="12">
        <f t="shared" si="5"/>
        <v>1500</v>
      </c>
      <c r="AA17" s="12">
        <f t="shared" si="5"/>
        <v>1500</v>
      </c>
      <c r="AB17" s="12">
        <f t="shared" si="5"/>
        <v>1500</v>
      </c>
      <c r="AC17" s="12">
        <f t="shared" si="5"/>
        <v>1500</v>
      </c>
      <c r="AD17" s="12">
        <f t="shared" si="5"/>
        <v>1500</v>
      </c>
      <c r="AE17" s="12">
        <f t="shared" si="5"/>
        <v>1500</v>
      </c>
      <c r="AF17" s="12">
        <f t="shared" si="5"/>
        <v>1500</v>
      </c>
      <c r="AG17" s="12">
        <f t="shared" si="5"/>
        <v>1500</v>
      </c>
      <c r="AH17" s="12">
        <f t="shared" si="5"/>
        <v>1500</v>
      </c>
      <c r="AI17" s="12">
        <f t="shared" si="5"/>
        <v>1500</v>
      </c>
      <c r="AJ17" s="12">
        <f t="shared" si="5"/>
        <v>1500</v>
      </c>
      <c r="AK17" s="12">
        <f t="shared" si="5"/>
        <v>1500</v>
      </c>
      <c r="AL17" s="12">
        <f t="shared" si="5"/>
        <v>1500</v>
      </c>
      <c r="AM17" s="12">
        <f t="shared" si="5"/>
        <v>1500</v>
      </c>
      <c r="AN17" s="12">
        <f t="shared" si="5"/>
        <v>1500</v>
      </c>
      <c r="AO17" s="12">
        <f t="shared" si="5"/>
        <v>1500</v>
      </c>
    </row>
    <row r="18" spans="1:41" ht="13.5" customHeight="1" x14ac:dyDescent="0.15">
      <c r="A18" s="50"/>
      <c r="B18" s="50"/>
      <c r="C18" s="49" t="s">
        <v>69</v>
      </c>
      <c r="D18" s="5" t="s">
        <v>70</v>
      </c>
      <c r="E18" s="4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10</v>
      </c>
      <c r="S18" s="12">
        <v>10</v>
      </c>
      <c r="T18" s="12">
        <v>10</v>
      </c>
      <c r="U18" s="12">
        <v>10</v>
      </c>
      <c r="V18" s="12">
        <v>10</v>
      </c>
      <c r="W18" s="12">
        <v>10</v>
      </c>
      <c r="X18" s="12">
        <v>20</v>
      </c>
      <c r="Y18" s="12">
        <v>20</v>
      </c>
      <c r="Z18" s="12">
        <v>20</v>
      </c>
      <c r="AA18" s="12">
        <v>20</v>
      </c>
      <c r="AB18" s="12">
        <v>20</v>
      </c>
      <c r="AC18" s="12">
        <v>20</v>
      </c>
      <c r="AD18" s="12">
        <v>20</v>
      </c>
      <c r="AE18" s="12">
        <v>20</v>
      </c>
      <c r="AF18" s="12">
        <v>20</v>
      </c>
      <c r="AG18" s="12">
        <v>20</v>
      </c>
      <c r="AH18" s="12">
        <v>20</v>
      </c>
      <c r="AI18" s="12">
        <v>20</v>
      </c>
      <c r="AJ18" s="12">
        <v>20</v>
      </c>
      <c r="AK18" s="12">
        <v>20</v>
      </c>
      <c r="AL18" s="12">
        <v>20</v>
      </c>
      <c r="AM18" s="12">
        <v>20</v>
      </c>
      <c r="AN18" s="12">
        <v>20</v>
      </c>
      <c r="AO18" s="12">
        <v>20</v>
      </c>
    </row>
    <row r="19" spans="1:41" ht="13.5" customHeight="1" x14ac:dyDescent="0.15">
      <c r="A19" s="50"/>
      <c r="B19" s="50"/>
      <c r="C19" s="49"/>
      <c r="D19" s="5" t="s">
        <v>7</v>
      </c>
      <c r="E19" s="42"/>
      <c r="F19" s="12">
        <f t="shared" ref="F19:AO19" si="6">$E18*F18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  <c r="N19" s="12">
        <f t="shared" si="6"/>
        <v>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150</v>
      </c>
      <c r="S19" s="12">
        <f t="shared" si="6"/>
        <v>150</v>
      </c>
      <c r="T19" s="12">
        <f t="shared" si="6"/>
        <v>150</v>
      </c>
      <c r="U19" s="12">
        <f t="shared" si="6"/>
        <v>150</v>
      </c>
      <c r="V19" s="12">
        <f t="shared" si="6"/>
        <v>150</v>
      </c>
      <c r="W19" s="12">
        <f t="shared" si="6"/>
        <v>150</v>
      </c>
      <c r="X19" s="12">
        <f t="shared" si="6"/>
        <v>300</v>
      </c>
      <c r="Y19" s="12">
        <f t="shared" si="6"/>
        <v>300</v>
      </c>
      <c r="Z19" s="12">
        <f t="shared" si="6"/>
        <v>300</v>
      </c>
      <c r="AA19" s="12">
        <f t="shared" si="6"/>
        <v>300</v>
      </c>
      <c r="AB19" s="12">
        <f t="shared" si="6"/>
        <v>300</v>
      </c>
      <c r="AC19" s="12">
        <f t="shared" si="6"/>
        <v>300</v>
      </c>
      <c r="AD19" s="12">
        <f t="shared" si="6"/>
        <v>300</v>
      </c>
      <c r="AE19" s="12">
        <f t="shared" si="6"/>
        <v>300</v>
      </c>
      <c r="AF19" s="12">
        <f t="shared" si="6"/>
        <v>300</v>
      </c>
      <c r="AG19" s="12">
        <f t="shared" si="6"/>
        <v>300</v>
      </c>
      <c r="AH19" s="12">
        <f t="shared" si="6"/>
        <v>300</v>
      </c>
      <c r="AI19" s="12">
        <f t="shared" si="6"/>
        <v>300</v>
      </c>
      <c r="AJ19" s="12">
        <f t="shared" si="6"/>
        <v>300</v>
      </c>
      <c r="AK19" s="12">
        <f t="shared" si="6"/>
        <v>300</v>
      </c>
      <c r="AL19" s="12">
        <f t="shared" si="6"/>
        <v>300</v>
      </c>
      <c r="AM19" s="12">
        <f t="shared" si="6"/>
        <v>300</v>
      </c>
      <c r="AN19" s="12">
        <f t="shared" si="6"/>
        <v>300</v>
      </c>
      <c r="AO19" s="12">
        <f t="shared" si="6"/>
        <v>300</v>
      </c>
    </row>
    <row r="20" spans="1:41" s="11" customFormat="1" x14ac:dyDescent="0.15">
      <c r="A20" s="50"/>
      <c r="B20" s="50"/>
      <c r="C20" s="51" t="s">
        <v>6</v>
      </c>
      <c r="D20" s="51"/>
      <c r="E20" s="10"/>
      <c r="F20" s="34">
        <f t="shared" ref="F20:AO20" si="7">F7+F9+F11+F13++F15+F17+F19</f>
        <v>0</v>
      </c>
      <c r="G20" s="34">
        <f t="shared" si="7"/>
        <v>0</v>
      </c>
      <c r="H20" s="34">
        <f t="shared" si="7"/>
        <v>0</v>
      </c>
      <c r="I20" s="34">
        <f t="shared" si="7"/>
        <v>180</v>
      </c>
      <c r="J20" s="34">
        <f t="shared" si="7"/>
        <v>310</v>
      </c>
      <c r="K20" s="34">
        <f t="shared" si="7"/>
        <v>490</v>
      </c>
      <c r="L20" s="34">
        <f t="shared" si="7"/>
        <v>620</v>
      </c>
      <c r="M20" s="34">
        <f t="shared" si="7"/>
        <v>850</v>
      </c>
      <c r="N20" s="34">
        <f t="shared" si="7"/>
        <v>1200</v>
      </c>
      <c r="O20" s="34">
        <f t="shared" si="7"/>
        <v>1755</v>
      </c>
      <c r="P20" s="34">
        <f t="shared" si="7"/>
        <v>1960</v>
      </c>
      <c r="Q20" s="34">
        <f t="shared" si="7"/>
        <v>2520</v>
      </c>
      <c r="R20" s="34">
        <f t="shared" si="7"/>
        <v>3380</v>
      </c>
      <c r="S20" s="34">
        <f t="shared" si="7"/>
        <v>4200</v>
      </c>
      <c r="T20" s="34">
        <f t="shared" si="7"/>
        <v>4630</v>
      </c>
      <c r="U20" s="34">
        <f t="shared" si="7"/>
        <v>4950</v>
      </c>
      <c r="V20" s="34">
        <f t="shared" si="7"/>
        <v>5050</v>
      </c>
      <c r="W20" s="34">
        <f t="shared" si="7"/>
        <v>5350</v>
      </c>
      <c r="X20" s="34">
        <f t="shared" si="7"/>
        <v>5700</v>
      </c>
      <c r="Y20" s="34">
        <f t="shared" si="7"/>
        <v>5900</v>
      </c>
      <c r="Z20" s="34">
        <f t="shared" si="7"/>
        <v>6200</v>
      </c>
      <c r="AA20" s="34">
        <f t="shared" si="7"/>
        <v>6200</v>
      </c>
      <c r="AB20" s="34">
        <f t="shared" si="7"/>
        <v>6200</v>
      </c>
      <c r="AC20" s="34">
        <f t="shared" si="7"/>
        <v>6200</v>
      </c>
      <c r="AD20" s="34">
        <f t="shared" si="7"/>
        <v>6200</v>
      </c>
      <c r="AE20" s="34">
        <f t="shared" si="7"/>
        <v>6200</v>
      </c>
      <c r="AF20" s="34">
        <f t="shared" si="7"/>
        <v>6200</v>
      </c>
      <c r="AG20" s="34">
        <f t="shared" si="7"/>
        <v>6200</v>
      </c>
      <c r="AH20" s="34">
        <f t="shared" si="7"/>
        <v>6200</v>
      </c>
      <c r="AI20" s="34">
        <f t="shared" si="7"/>
        <v>6200</v>
      </c>
      <c r="AJ20" s="34">
        <f t="shared" si="7"/>
        <v>6200</v>
      </c>
      <c r="AK20" s="34">
        <f t="shared" si="7"/>
        <v>6200</v>
      </c>
      <c r="AL20" s="34">
        <f t="shared" si="7"/>
        <v>6200</v>
      </c>
      <c r="AM20" s="34">
        <f t="shared" si="7"/>
        <v>6200</v>
      </c>
      <c r="AN20" s="34">
        <f t="shared" si="7"/>
        <v>6200</v>
      </c>
      <c r="AO20" s="34">
        <f t="shared" si="7"/>
        <v>6200</v>
      </c>
    </row>
    <row r="21" spans="1:41" ht="14.25" customHeight="1" x14ac:dyDescent="0.15">
      <c r="A21" s="54" t="s">
        <v>1</v>
      </c>
      <c r="B21" s="52" t="s">
        <v>22</v>
      </c>
      <c r="C21" s="49" t="s">
        <v>75</v>
      </c>
      <c r="D21" s="5" t="s">
        <v>71</v>
      </c>
      <c r="E21" s="2">
        <v>1</v>
      </c>
      <c r="F21" s="12">
        <f>F$6*$E21</f>
        <v>0</v>
      </c>
      <c r="G21" s="12">
        <f t="shared" ref="G21:AO24" si="8">G$6*$E21</f>
        <v>0</v>
      </c>
      <c r="H21" s="12">
        <f t="shared" si="8"/>
        <v>0</v>
      </c>
      <c r="I21" s="12">
        <f t="shared" si="8"/>
        <v>10</v>
      </c>
      <c r="J21" s="12">
        <f t="shared" si="8"/>
        <v>10</v>
      </c>
      <c r="K21" s="12">
        <f t="shared" si="8"/>
        <v>20</v>
      </c>
      <c r="L21" s="12">
        <f t="shared" si="8"/>
        <v>20</v>
      </c>
      <c r="M21" s="12">
        <f t="shared" si="8"/>
        <v>40</v>
      </c>
      <c r="N21" s="12">
        <f t="shared" si="8"/>
        <v>40</v>
      </c>
      <c r="O21" s="12">
        <f t="shared" si="8"/>
        <v>60</v>
      </c>
      <c r="P21" s="12">
        <f t="shared" si="8"/>
        <v>60</v>
      </c>
      <c r="Q21" s="12">
        <f t="shared" si="8"/>
        <v>100</v>
      </c>
      <c r="R21" s="12">
        <f t="shared" si="8"/>
        <v>100</v>
      </c>
      <c r="S21" s="12">
        <f t="shared" si="8"/>
        <v>100</v>
      </c>
      <c r="T21" s="12">
        <f t="shared" si="8"/>
        <v>100</v>
      </c>
      <c r="U21" s="12">
        <f t="shared" si="8"/>
        <v>100</v>
      </c>
      <c r="V21" s="12">
        <f t="shared" si="8"/>
        <v>100</v>
      </c>
      <c r="W21" s="12">
        <f t="shared" si="8"/>
        <v>100</v>
      </c>
      <c r="X21" s="12">
        <f t="shared" si="8"/>
        <v>100</v>
      </c>
      <c r="Y21" s="12">
        <f t="shared" si="8"/>
        <v>100</v>
      </c>
      <c r="Z21" s="12">
        <f t="shared" si="8"/>
        <v>100</v>
      </c>
      <c r="AA21" s="12">
        <f t="shared" si="8"/>
        <v>100</v>
      </c>
      <c r="AB21" s="12">
        <f t="shared" si="8"/>
        <v>100</v>
      </c>
      <c r="AC21" s="12">
        <f t="shared" si="8"/>
        <v>100</v>
      </c>
      <c r="AD21" s="12">
        <f t="shared" si="8"/>
        <v>100</v>
      </c>
      <c r="AE21" s="12">
        <f t="shared" si="8"/>
        <v>100</v>
      </c>
      <c r="AF21" s="12">
        <f t="shared" si="8"/>
        <v>100</v>
      </c>
      <c r="AG21" s="12">
        <f t="shared" si="8"/>
        <v>100</v>
      </c>
      <c r="AH21" s="12">
        <f t="shared" si="8"/>
        <v>100</v>
      </c>
      <c r="AI21" s="12">
        <f t="shared" si="8"/>
        <v>100</v>
      </c>
      <c r="AJ21" s="12">
        <f t="shared" si="8"/>
        <v>100</v>
      </c>
      <c r="AK21" s="12">
        <f t="shared" si="8"/>
        <v>100</v>
      </c>
      <c r="AL21" s="12">
        <f t="shared" si="8"/>
        <v>100</v>
      </c>
      <c r="AM21" s="12">
        <f t="shared" si="8"/>
        <v>100</v>
      </c>
      <c r="AN21" s="12">
        <f t="shared" si="8"/>
        <v>100</v>
      </c>
      <c r="AO21" s="12">
        <f t="shared" si="8"/>
        <v>100</v>
      </c>
    </row>
    <row r="22" spans="1:41" x14ac:dyDescent="0.15">
      <c r="A22" s="54"/>
      <c r="B22" s="52"/>
      <c r="C22" s="49"/>
      <c r="D22" s="5" t="s">
        <v>72</v>
      </c>
      <c r="E22" s="2">
        <v>0.8</v>
      </c>
      <c r="F22" s="12">
        <f>F$6*$E22</f>
        <v>0</v>
      </c>
      <c r="G22" s="12">
        <f t="shared" si="8"/>
        <v>0</v>
      </c>
      <c r="H22" s="12">
        <f t="shared" si="8"/>
        <v>0</v>
      </c>
      <c r="I22" s="12">
        <f t="shared" si="8"/>
        <v>8</v>
      </c>
      <c r="J22" s="12">
        <f t="shared" si="8"/>
        <v>8</v>
      </c>
      <c r="K22" s="12">
        <f t="shared" si="8"/>
        <v>16</v>
      </c>
      <c r="L22" s="12">
        <f t="shared" si="8"/>
        <v>16</v>
      </c>
      <c r="M22" s="12">
        <f t="shared" si="8"/>
        <v>32</v>
      </c>
      <c r="N22" s="12">
        <f t="shared" si="8"/>
        <v>32</v>
      </c>
      <c r="O22" s="12">
        <f t="shared" si="8"/>
        <v>48</v>
      </c>
      <c r="P22" s="12">
        <f t="shared" si="8"/>
        <v>48</v>
      </c>
      <c r="Q22" s="12">
        <f t="shared" si="8"/>
        <v>80</v>
      </c>
      <c r="R22" s="12">
        <f t="shared" si="8"/>
        <v>80</v>
      </c>
      <c r="S22" s="12">
        <f t="shared" si="8"/>
        <v>80</v>
      </c>
      <c r="T22" s="12">
        <f t="shared" si="8"/>
        <v>80</v>
      </c>
      <c r="U22" s="12">
        <f t="shared" si="8"/>
        <v>80</v>
      </c>
      <c r="V22" s="12">
        <f t="shared" si="8"/>
        <v>80</v>
      </c>
      <c r="W22" s="12">
        <f t="shared" si="8"/>
        <v>80</v>
      </c>
      <c r="X22" s="12">
        <f t="shared" si="8"/>
        <v>80</v>
      </c>
      <c r="Y22" s="12">
        <f t="shared" si="8"/>
        <v>80</v>
      </c>
      <c r="Z22" s="12">
        <f t="shared" si="8"/>
        <v>80</v>
      </c>
      <c r="AA22" s="12">
        <f t="shared" si="8"/>
        <v>80</v>
      </c>
      <c r="AB22" s="12">
        <f t="shared" si="8"/>
        <v>80</v>
      </c>
      <c r="AC22" s="12">
        <f t="shared" si="8"/>
        <v>80</v>
      </c>
      <c r="AD22" s="12">
        <f t="shared" si="8"/>
        <v>80</v>
      </c>
      <c r="AE22" s="12">
        <f t="shared" si="8"/>
        <v>80</v>
      </c>
      <c r="AF22" s="12">
        <f t="shared" si="8"/>
        <v>80</v>
      </c>
      <c r="AG22" s="12">
        <f t="shared" si="8"/>
        <v>80</v>
      </c>
      <c r="AH22" s="12">
        <f t="shared" si="8"/>
        <v>80</v>
      </c>
      <c r="AI22" s="12">
        <f t="shared" si="8"/>
        <v>80</v>
      </c>
      <c r="AJ22" s="12">
        <f t="shared" si="8"/>
        <v>80</v>
      </c>
      <c r="AK22" s="12">
        <f t="shared" si="8"/>
        <v>80</v>
      </c>
      <c r="AL22" s="12">
        <f t="shared" si="8"/>
        <v>80</v>
      </c>
      <c r="AM22" s="12">
        <f t="shared" si="8"/>
        <v>80</v>
      </c>
      <c r="AN22" s="12">
        <f t="shared" si="8"/>
        <v>80</v>
      </c>
      <c r="AO22" s="12">
        <f t="shared" si="8"/>
        <v>80</v>
      </c>
    </row>
    <row r="23" spans="1:41" x14ac:dyDescent="0.15">
      <c r="A23" s="54"/>
      <c r="B23" s="52"/>
      <c r="C23" s="49"/>
      <c r="D23" s="5" t="s">
        <v>73</v>
      </c>
      <c r="E23" s="16">
        <v>0.05</v>
      </c>
      <c r="F23" s="12">
        <f>F$6*$E23</f>
        <v>0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0.5</v>
      </c>
      <c r="K23" s="12">
        <f t="shared" si="8"/>
        <v>1</v>
      </c>
      <c r="L23" s="12">
        <f t="shared" si="8"/>
        <v>1</v>
      </c>
      <c r="M23" s="12">
        <f t="shared" si="8"/>
        <v>2</v>
      </c>
      <c r="N23" s="12">
        <f t="shared" si="8"/>
        <v>2</v>
      </c>
      <c r="O23" s="12">
        <f t="shared" si="8"/>
        <v>3</v>
      </c>
      <c r="P23" s="12">
        <f t="shared" si="8"/>
        <v>3</v>
      </c>
      <c r="Q23" s="12">
        <f t="shared" si="8"/>
        <v>5</v>
      </c>
      <c r="R23" s="12">
        <f t="shared" si="8"/>
        <v>5</v>
      </c>
      <c r="S23" s="12">
        <f t="shared" si="8"/>
        <v>5</v>
      </c>
      <c r="T23" s="12">
        <f t="shared" si="8"/>
        <v>5</v>
      </c>
      <c r="U23" s="12">
        <f t="shared" si="8"/>
        <v>5</v>
      </c>
      <c r="V23" s="12">
        <f t="shared" si="8"/>
        <v>5</v>
      </c>
      <c r="W23" s="12">
        <f t="shared" si="8"/>
        <v>5</v>
      </c>
      <c r="X23" s="12">
        <f t="shared" si="8"/>
        <v>5</v>
      </c>
      <c r="Y23" s="12">
        <f t="shared" si="8"/>
        <v>5</v>
      </c>
      <c r="Z23" s="12">
        <f t="shared" si="8"/>
        <v>5</v>
      </c>
      <c r="AA23" s="12">
        <f t="shared" si="8"/>
        <v>5</v>
      </c>
      <c r="AB23" s="12">
        <f t="shared" si="8"/>
        <v>5</v>
      </c>
      <c r="AC23" s="12">
        <f t="shared" si="8"/>
        <v>5</v>
      </c>
      <c r="AD23" s="12">
        <f t="shared" si="8"/>
        <v>5</v>
      </c>
      <c r="AE23" s="12">
        <f t="shared" si="8"/>
        <v>5</v>
      </c>
      <c r="AF23" s="12">
        <f t="shared" si="8"/>
        <v>5</v>
      </c>
      <c r="AG23" s="12">
        <f t="shared" si="8"/>
        <v>5</v>
      </c>
      <c r="AH23" s="12">
        <f t="shared" si="8"/>
        <v>5</v>
      </c>
      <c r="AI23" s="12">
        <f t="shared" si="8"/>
        <v>5</v>
      </c>
      <c r="AJ23" s="12">
        <f t="shared" si="8"/>
        <v>5</v>
      </c>
      <c r="AK23" s="12">
        <f t="shared" si="8"/>
        <v>5</v>
      </c>
      <c r="AL23" s="12">
        <f t="shared" si="8"/>
        <v>5</v>
      </c>
      <c r="AM23" s="12">
        <f t="shared" si="8"/>
        <v>5</v>
      </c>
      <c r="AN23" s="12">
        <f t="shared" si="8"/>
        <v>5</v>
      </c>
      <c r="AO23" s="12">
        <f t="shared" si="8"/>
        <v>5</v>
      </c>
    </row>
    <row r="24" spans="1:41" x14ac:dyDescent="0.15">
      <c r="A24" s="54"/>
      <c r="B24" s="52"/>
      <c r="C24" s="49"/>
      <c r="D24" s="5" t="s">
        <v>74</v>
      </c>
      <c r="E24" s="2">
        <v>0.5</v>
      </c>
      <c r="F24" s="12">
        <f>F$6*$E24</f>
        <v>0</v>
      </c>
      <c r="G24" s="12">
        <f t="shared" si="8"/>
        <v>0</v>
      </c>
      <c r="H24" s="12">
        <f t="shared" si="8"/>
        <v>0</v>
      </c>
      <c r="I24" s="12">
        <f t="shared" si="8"/>
        <v>5</v>
      </c>
      <c r="J24" s="12">
        <f t="shared" si="8"/>
        <v>5</v>
      </c>
      <c r="K24" s="12">
        <f t="shared" si="8"/>
        <v>10</v>
      </c>
      <c r="L24" s="12">
        <f t="shared" si="8"/>
        <v>10</v>
      </c>
      <c r="M24" s="12">
        <f t="shared" si="8"/>
        <v>20</v>
      </c>
      <c r="N24" s="12">
        <f t="shared" si="8"/>
        <v>20</v>
      </c>
      <c r="O24" s="12">
        <f t="shared" si="8"/>
        <v>30</v>
      </c>
      <c r="P24" s="12">
        <f t="shared" si="8"/>
        <v>30</v>
      </c>
      <c r="Q24" s="12">
        <f t="shared" si="8"/>
        <v>50</v>
      </c>
      <c r="R24" s="12">
        <f t="shared" si="8"/>
        <v>50</v>
      </c>
      <c r="S24" s="12">
        <f t="shared" si="8"/>
        <v>50</v>
      </c>
      <c r="T24" s="12">
        <f t="shared" si="8"/>
        <v>50</v>
      </c>
      <c r="U24" s="12">
        <f t="shared" si="8"/>
        <v>50</v>
      </c>
      <c r="V24" s="12">
        <f t="shared" si="8"/>
        <v>50</v>
      </c>
      <c r="W24" s="12">
        <f t="shared" si="8"/>
        <v>50</v>
      </c>
      <c r="X24" s="12">
        <f t="shared" si="8"/>
        <v>50</v>
      </c>
      <c r="Y24" s="12">
        <f t="shared" si="8"/>
        <v>50</v>
      </c>
      <c r="Z24" s="12">
        <f t="shared" si="8"/>
        <v>50</v>
      </c>
      <c r="AA24" s="12">
        <f t="shared" si="8"/>
        <v>50</v>
      </c>
      <c r="AB24" s="12">
        <f t="shared" si="8"/>
        <v>50</v>
      </c>
      <c r="AC24" s="12">
        <f t="shared" si="8"/>
        <v>50</v>
      </c>
      <c r="AD24" s="12">
        <f t="shared" si="8"/>
        <v>50</v>
      </c>
      <c r="AE24" s="12">
        <f t="shared" si="8"/>
        <v>50</v>
      </c>
      <c r="AF24" s="12">
        <f t="shared" si="8"/>
        <v>50</v>
      </c>
      <c r="AG24" s="12">
        <f t="shared" si="8"/>
        <v>50</v>
      </c>
      <c r="AH24" s="12">
        <f t="shared" si="8"/>
        <v>50</v>
      </c>
      <c r="AI24" s="12">
        <f t="shared" si="8"/>
        <v>50</v>
      </c>
      <c r="AJ24" s="12">
        <f t="shared" si="8"/>
        <v>50</v>
      </c>
      <c r="AK24" s="12">
        <f t="shared" si="8"/>
        <v>50</v>
      </c>
      <c r="AL24" s="12">
        <f t="shared" si="8"/>
        <v>50</v>
      </c>
      <c r="AM24" s="12">
        <f t="shared" si="8"/>
        <v>50</v>
      </c>
      <c r="AN24" s="12">
        <f t="shared" si="8"/>
        <v>50</v>
      </c>
      <c r="AO24" s="12">
        <f t="shared" si="8"/>
        <v>50</v>
      </c>
    </row>
    <row r="25" spans="1:41" x14ac:dyDescent="0.15">
      <c r="A25" s="54"/>
      <c r="B25" s="52"/>
      <c r="C25" s="49" t="s">
        <v>76</v>
      </c>
      <c r="D25" s="5" t="s">
        <v>71</v>
      </c>
      <c r="E25" s="2">
        <v>0.8</v>
      </c>
      <c r="F25" s="12">
        <f>F$8*$E25</f>
        <v>0</v>
      </c>
      <c r="G25" s="12">
        <f t="shared" ref="G25:AO28" si="9">G$8*$E25</f>
        <v>0</v>
      </c>
      <c r="H25" s="12">
        <f t="shared" si="9"/>
        <v>0</v>
      </c>
      <c r="I25" s="12">
        <f t="shared" si="9"/>
        <v>16</v>
      </c>
      <c r="J25" s="12">
        <f t="shared" si="9"/>
        <v>32</v>
      </c>
      <c r="K25" s="12">
        <f t="shared" si="9"/>
        <v>48</v>
      </c>
      <c r="L25" s="12">
        <f t="shared" si="9"/>
        <v>64</v>
      </c>
      <c r="M25" s="12">
        <f t="shared" si="9"/>
        <v>80</v>
      </c>
      <c r="N25" s="12">
        <f t="shared" si="9"/>
        <v>120</v>
      </c>
      <c r="O25" s="12">
        <f t="shared" si="9"/>
        <v>160</v>
      </c>
      <c r="P25" s="12">
        <f t="shared" si="9"/>
        <v>160</v>
      </c>
      <c r="Q25" s="12">
        <f t="shared" si="9"/>
        <v>160</v>
      </c>
      <c r="R25" s="12">
        <f t="shared" si="9"/>
        <v>160</v>
      </c>
      <c r="S25" s="12">
        <f t="shared" si="9"/>
        <v>160</v>
      </c>
      <c r="T25" s="12">
        <f t="shared" si="9"/>
        <v>160</v>
      </c>
      <c r="U25" s="12">
        <f t="shared" si="9"/>
        <v>160</v>
      </c>
      <c r="V25" s="12">
        <f t="shared" si="9"/>
        <v>160</v>
      </c>
      <c r="W25" s="12">
        <f t="shared" si="9"/>
        <v>160</v>
      </c>
      <c r="X25" s="12">
        <f t="shared" si="9"/>
        <v>160</v>
      </c>
      <c r="Y25" s="12">
        <f t="shared" si="9"/>
        <v>160</v>
      </c>
      <c r="Z25" s="12">
        <f t="shared" si="9"/>
        <v>160</v>
      </c>
      <c r="AA25" s="12">
        <f t="shared" si="9"/>
        <v>160</v>
      </c>
      <c r="AB25" s="12">
        <f t="shared" si="9"/>
        <v>160</v>
      </c>
      <c r="AC25" s="12">
        <f t="shared" si="9"/>
        <v>160</v>
      </c>
      <c r="AD25" s="12">
        <f t="shared" si="9"/>
        <v>160</v>
      </c>
      <c r="AE25" s="12">
        <f t="shared" si="9"/>
        <v>160</v>
      </c>
      <c r="AF25" s="12">
        <f t="shared" si="9"/>
        <v>160</v>
      </c>
      <c r="AG25" s="12">
        <f t="shared" si="9"/>
        <v>160</v>
      </c>
      <c r="AH25" s="12">
        <f t="shared" si="9"/>
        <v>160</v>
      </c>
      <c r="AI25" s="12">
        <f t="shared" si="9"/>
        <v>160</v>
      </c>
      <c r="AJ25" s="12">
        <f t="shared" si="9"/>
        <v>160</v>
      </c>
      <c r="AK25" s="12">
        <f t="shared" si="9"/>
        <v>160</v>
      </c>
      <c r="AL25" s="12">
        <f t="shared" si="9"/>
        <v>160</v>
      </c>
      <c r="AM25" s="12">
        <f t="shared" si="9"/>
        <v>160</v>
      </c>
      <c r="AN25" s="12">
        <f t="shared" si="9"/>
        <v>160</v>
      </c>
      <c r="AO25" s="12">
        <f t="shared" si="9"/>
        <v>160</v>
      </c>
    </row>
    <row r="26" spans="1:41" x14ac:dyDescent="0.15">
      <c r="A26" s="54"/>
      <c r="B26" s="52"/>
      <c r="C26" s="49"/>
      <c r="D26" s="5" t="s">
        <v>72</v>
      </c>
      <c r="E26" s="2">
        <v>0.6</v>
      </c>
      <c r="F26" s="12">
        <f>F$8*$E26</f>
        <v>0</v>
      </c>
      <c r="G26" s="12">
        <f t="shared" si="9"/>
        <v>0</v>
      </c>
      <c r="H26" s="12">
        <f t="shared" si="9"/>
        <v>0</v>
      </c>
      <c r="I26" s="12">
        <f t="shared" si="9"/>
        <v>12</v>
      </c>
      <c r="J26" s="12">
        <f t="shared" si="9"/>
        <v>24</v>
      </c>
      <c r="K26" s="12">
        <f t="shared" si="9"/>
        <v>36</v>
      </c>
      <c r="L26" s="12">
        <f t="shared" si="9"/>
        <v>48</v>
      </c>
      <c r="M26" s="12">
        <f t="shared" si="9"/>
        <v>60</v>
      </c>
      <c r="N26" s="12">
        <f t="shared" si="9"/>
        <v>90</v>
      </c>
      <c r="O26" s="12">
        <f t="shared" si="9"/>
        <v>120</v>
      </c>
      <c r="P26" s="12">
        <f t="shared" si="9"/>
        <v>120</v>
      </c>
      <c r="Q26" s="12">
        <f t="shared" si="9"/>
        <v>120</v>
      </c>
      <c r="R26" s="12">
        <f t="shared" si="9"/>
        <v>120</v>
      </c>
      <c r="S26" s="12">
        <f t="shared" si="9"/>
        <v>120</v>
      </c>
      <c r="T26" s="12">
        <f t="shared" si="9"/>
        <v>120</v>
      </c>
      <c r="U26" s="12">
        <f t="shared" si="9"/>
        <v>120</v>
      </c>
      <c r="V26" s="12">
        <f t="shared" si="9"/>
        <v>120</v>
      </c>
      <c r="W26" s="12">
        <f t="shared" si="9"/>
        <v>120</v>
      </c>
      <c r="X26" s="12">
        <f t="shared" si="9"/>
        <v>120</v>
      </c>
      <c r="Y26" s="12">
        <f t="shared" si="9"/>
        <v>120</v>
      </c>
      <c r="Z26" s="12">
        <f t="shared" si="9"/>
        <v>120</v>
      </c>
      <c r="AA26" s="12">
        <f t="shared" si="9"/>
        <v>120</v>
      </c>
      <c r="AB26" s="12">
        <f t="shared" si="9"/>
        <v>120</v>
      </c>
      <c r="AC26" s="12">
        <f t="shared" si="9"/>
        <v>120</v>
      </c>
      <c r="AD26" s="12">
        <f t="shared" si="9"/>
        <v>120</v>
      </c>
      <c r="AE26" s="12">
        <f t="shared" si="9"/>
        <v>120</v>
      </c>
      <c r="AF26" s="12">
        <f t="shared" si="9"/>
        <v>120</v>
      </c>
      <c r="AG26" s="12">
        <f t="shared" si="9"/>
        <v>120</v>
      </c>
      <c r="AH26" s="12">
        <f t="shared" si="9"/>
        <v>120</v>
      </c>
      <c r="AI26" s="12">
        <f t="shared" si="9"/>
        <v>120</v>
      </c>
      <c r="AJ26" s="12">
        <f t="shared" si="9"/>
        <v>120</v>
      </c>
      <c r="AK26" s="12">
        <f t="shared" si="9"/>
        <v>120</v>
      </c>
      <c r="AL26" s="12">
        <f t="shared" si="9"/>
        <v>120</v>
      </c>
      <c r="AM26" s="12">
        <f t="shared" si="9"/>
        <v>120</v>
      </c>
      <c r="AN26" s="12">
        <f t="shared" si="9"/>
        <v>120</v>
      </c>
      <c r="AO26" s="12">
        <f t="shared" si="9"/>
        <v>120</v>
      </c>
    </row>
    <row r="27" spans="1:41" x14ac:dyDescent="0.15">
      <c r="A27" s="54"/>
      <c r="B27" s="52"/>
      <c r="C27" s="49"/>
      <c r="D27" s="5" t="s">
        <v>73</v>
      </c>
      <c r="E27" s="16">
        <v>0.05</v>
      </c>
      <c r="F27" s="12">
        <f>F$8*$E27</f>
        <v>0</v>
      </c>
      <c r="G27" s="12">
        <f t="shared" si="9"/>
        <v>0</v>
      </c>
      <c r="H27" s="12">
        <f t="shared" si="9"/>
        <v>0</v>
      </c>
      <c r="I27" s="12">
        <f t="shared" si="9"/>
        <v>1</v>
      </c>
      <c r="J27" s="12">
        <f t="shared" si="9"/>
        <v>2</v>
      </c>
      <c r="K27" s="12">
        <f t="shared" si="9"/>
        <v>3</v>
      </c>
      <c r="L27" s="12">
        <f t="shared" si="9"/>
        <v>4</v>
      </c>
      <c r="M27" s="12">
        <f t="shared" si="9"/>
        <v>5</v>
      </c>
      <c r="N27" s="12">
        <f t="shared" si="9"/>
        <v>7.5</v>
      </c>
      <c r="O27" s="12">
        <f t="shared" si="9"/>
        <v>10</v>
      </c>
      <c r="P27" s="12">
        <f t="shared" si="9"/>
        <v>10</v>
      </c>
      <c r="Q27" s="12">
        <f t="shared" si="9"/>
        <v>10</v>
      </c>
      <c r="R27" s="12">
        <f t="shared" si="9"/>
        <v>10</v>
      </c>
      <c r="S27" s="12">
        <f t="shared" si="9"/>
        <v>10</v>
      </c>
      <c r="T27" s="12">
        <f t="shared" si="9"/>
        <v>10</v>
      </c>
      <c r="U27" s="12">
        <f t="shared" si="9"/>
        <v>10</v>
      </c>
      <c r="V27" s="12">
        <f t="shared" si="9"/>
        <v>10</v>
      </c>
      <c r="W27" s="12">
        <f t="shared" si="9"/>
        <v>10</v>
      </c>
      <c r="X27" s="12">
        <f t="shared" si="9"/>
        <v>10</v>
      </c>
      <c r="Y27" s="12">
        <f t="shared" si="9"/>
        <v>10</v>
      </c>
      <c r="Z27" s="12">
        <f t="shared" si="9"/>
        <v>10</v>
      </c>
      <c r="AA27" s="12">
        <f t="shared" si="9"/>
        <v>10</v>
      </c>
      <c r="AB27" s="12">
        <f t="shared" si="9"/>
        <v>10</v>
      </c>
      <c r="AC27" s="12">
        <f t="shared" si="9"/>
        <v>10</v>
      </c>
      <c r="AD27" s="12">
        <f t="shared" si="9"/>
        <v>10</v>
      </c>
      <c r="AE27" s="12">
        <f t="shared" si="9"/>
        <v>10</v>
      </c>
      <c r="AF27" s="12">
        <f t="shared" si="9"/>
        <v>10</v>
      </c>
      <c r="AG27" s="12">
        <f t="shared" si="9"/>
        <v>10</v>
      </c>
      <c r="AH27" s="12">
        <f t="shared" si="9"/>
        <v>10</v>
      </c>
      <c r="AI27" s="12">
        <f t="shared" si="9"/>
        <v>10</v>
      </c>
      <c r="AJ27" s="12">
        <f t="shared" si="9"/>
        <v>10</v>
      </c>
      <c r="AK27" s="12">
        <f t="shared" si="9"/>
        <v>10</v>
      </c>
      <c r="AL27" s="12">
        <f t="shared" si="9"/>
        <v>10</v>
      </c>
      <c r="AM27" s="12">
        <f t="shared" si="9"/>
        <v>10</v>
      </c>
      <c r="AN27" s="12">
        <f t="shared" si="9"/>
        <v>10</v>
      </c>
      <c r="AO27" s="12">
        <f t="shared" si="9"/>
        <v>10</v>
      </c>
    </row>
    <row r="28" spans="1:41" x14ac:dyDescent="0.15">
      <c r="A28" s="54"/>
      <c r="B28" s="52"/>
      <c r="C28" s="49"/>
      <c r="D28" s="5" t="s">
        <v>74</v>
      </c>
      <c r="E28" s="2">
        <v>0</v>
      </c>
      <c r="F28" s="12">
        <f>F$8*$E28</f>
        <v>0</v>
      </c>
      <c r="G28" s="12">
        <f t="shared" si="9"/>
        <v>0</v>
      </c>
      <c r="H28" s="12">
        <f t="shared" si="9"/>
        <v>0</v>
      </c>
      <c r="I28" s="12">
        <f t="shared" si="9"/>
        <v>0</v>
      </c>
      <c r="J28" s="12">
        <f t="shared" si="9"/>
        <v>0</v>
      </c>
      <c r="K28" s="12">
        <f t="shared" si="9"/>
        <v>0</v>
      </c>
      <c r="L28" s="12">
        <f t="shared" si="9"/>
        <v>0</v>
      </c>
      <c r="M28" s="12">
        <f t="shared" si="9"/>
        <v>0</v>
      </c>
      <c r="N28" s="12">
        <f t="shared" si="9"/>
        <v>0</v>
      </c>
      <c r="O28" s="12">
        <f t="shared" si="9"/>
        <v>0</v>
      </c>
      <c r="P28" s="12">
        <f t="shared" si="9"/>
        <v>0</v>
      </c>
      <c r="Q28" s="12">
        <f t="shared" si="9"/>
        <v>0</v>
      </c>
      <c r="R28" s="12">
        <f t="shared" si="9"/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12">
        <f t="shared" si="9"/>
        <v>0</v>
      </c>
      <c r="W28" s="12">
        <f t="shared" si="9"/>
        <v>0</v>
      </c>
      <c r="X28" s="12">
        <f t="shared" si="9"/>
        <v>0</v>
      </c>
      <c r="Y28" s="12">
        <f t="shared" si="9"/>
        <v>0</v>
      </c>
      <c r="Z28" s="12">
        <f t="shared" si="9"/>
        <v>0</v>
      </c>
      <c r="AA28" s="12">
        <f t="shared" si="9"/>
        <v>0</v>
      </c>
      <c r="AB28" s="12">
        <f t="shared" si="9"/>
        <v>0</v>
      </c>
      <c r="AC28" s="12">
        <f t="shared" si="9"/>
        <v>0</v>
      </c>
      <c r="AD28" s="12">
        <f t="shared" si="9"/>
        <v>0</v>
      </c>
      <c r="AE28" s="12">
        <f t="shared" si="9"/>
        <v>0</v>
      </c>
      <c r="AF28" s="12">
        <f t="shared" si="9"/>
        <v>0</v>
      </c>
      <c r="AG28" s="12">
        <f t="shared" si="9"/>
        <v>0</v>
      </c>
      <c r="AH28" s="12">
        <f t="shared" si="9"/>
        <v>0</v>
      </c>
      <c r="AI28" s="12">
        <f t="shared" si="9"/>
        <v>0</v>
      </c>
      <c r="AJ28" s="12">
        <f t="shared" si="9"/>
        <v>0</v>
      </c>
      <c r="AK28" s="12">
        <f t="shared" si="9"/>
        <v>0</v>
      </c>
      <c r="AL28" s="12">
        <f t="shared" si="9"/>
        <v>0</v>
      </c>
      <c r="AM28" s="12">
        <f t="shared" si="9"/>
        <v>0</v>
      </c>
      <c r="AN28" s="12">
        <f t="shared" si="9"/>
        <v>0</v>
      </c>
      <c r="AO28" s="12">
        <f t="shared" si="9"/>
        <v>0</v>
      </c>
    </row>
    <row r="29" spans="1:41" x14ac:dyDescent="0.15">
      <c r="A29" s="54"/>
      <c r="B29" s="52"/>
      <c r="C29" s="49" t="s">
        <v>77</v>
      </c>
      <c r="D29" s="5" t="s">
        <v>71</v>
      </c>
      <c r="E29" s="2">
        <v>1.5</v>
      </c>
      <c r="F29" s="12">
        <f>F$10*$E29</f>
        <v>0</v>
      </c>
      <c r="G29" s="12">
        <f t="shared" ref="G29:AO32" si="10">G$10*$E29</f>
        <v>0</v>
      </c>
      <c r="H29" s="12">
        <f t="shared" si="10"/>
        <v>0</v>
      </c>
      <c r="I29" s="12">
        <f t="shared" si="10"/>
        <v>15</v>
      </c>
      <c r="J29" s="12">
        <f t="shared" si="10"/>
        <v>30</v>
      </c>
      <c r="K29" s="12">
        <f t="shared" si="10"/>
        <v>45</v>
      </c>
      <c r="L29" s="12">
        <f t="shared" si="10"/>
        <v>60</v>
      </c>
      <c r="M29" s="12">
        <f t="shared" si="10"/>
        <v>75</v>
      </c>
      <c r="N29" s="12">
        <f t="shared" si="10"/>
        <v>120</v>
      </c>
      <c r="O29" s="12">
        <f t="shared" si="10"/>
        <v>180</v>
      </c>
      <c r="P29" s="12">
        <f t="shared" si="10"/>
        <v>225</v>
      </c>
      <c r="Q29" s="12">
        <f t="shared" si="10"/>
        <v>300</v>
      </c>
      <c r="R29" s="12">
        <f t="shared" si="10"/>
        <v>450</v>
      </c>
      <c r="S29" s="12">
        <f t="shared" si="10"/>
        <v>600</v>
      </c>
      <c r="T29" s="12">
        <f t="shared" si="10"/>
        <v>600</v>
      </c>
      <c r="U29" s="12">
        <f t="shared" si="10"/>
        <v>600</v>
      </c>
      <c r="V29" s="12">
        <f t="shared" si="10"/>
        <v>600</v>
      </c>
      <c r="W29" s="12">
        <f t="shared" si="10"/>
        <v>600</v>
      </c>
      <c r="X29" s="12">
        <f t="shared" si="10"/>
        <v>600</v>
      </c>
      <c r="Y29" s="12">
        <f t="shared" si="10"/>
        <v>600</v>
      </c>
      <c r="Z29" s="12">
        <f t="shared" si="10"/>
        <v>600</v>
      </c>
      <c r="AA29" s="12">
        <f t="shared" si="10"/>
        <v>600</v>
      </c>
      <c r="AB29" s="12">
        <f t="shared" si="10"/>
        <v>600</v>
      </c>
      <c r="AC29" s="12">
        <f t="shared" si="10"/>
        <v>600</v>
      </c>
      <c r="AD29" s="12">
        <f t="shared" si="10"/>
        <v>600</v>
      </c>
      <c r="AE29" s="12">
        <f t="shared" si="10"/>
        <v>600</v>
      </c>
      <c r="AF29" s="12">
        <f t="shared" si="10"/>
        <v>600</v>
      </c>
      <c r="AG29" s="12">
        <f t="shared" si="10"/>
        <v>600</v>
      </c>
      <c r="AH29" s="12">
        <f t="shared" si="10"/>
        <v>600</v>
      </c>
      <c r="AI29" s="12">
        <f t="shared" si="10"/>
        <v>600</v>
      </c>
      <c r="AJ29" s="12">
        <f t="shared" si="10"/>
        <v>600</v>
      </c>
      <c r="AK29" s="12">
        <f t="shared" si="10"/>
        <v>600</v>
      </c>
      <c r="AL29" s="12">
        <f t="shared" si="10"/>
        <v>600</v>
      </c>
      <c r="AM29" s="12">
        <f t="shared" si="10"/>
        <v>600</v>
      </c>
      <c r="AN29" s="12">
        <f t="shared" si="10"/>
        <v>600</v>
      </c>
      <c r="AO29" s="12">
        <f t="shared" si="10"/>
        <v>600</v>
      </c>
    </row>
    <row r="30" spans="1:41" x14ac:dyDescent="0.15">
      <c r="A30" s="54"/>
      <c r="B30" s="52"/>
      <c r="C30" s="49"/>
      <c r="D30" s="5" t="s">
        <v>72</v>
      </c>
      <c r="E30" s="2">
        <v>1</v>
      </c>
      <c r="F30" s="12">
        <f>F$10*$E30</f>
        <v>0</v>
      </c>
      <c r="G30" s="12">
        <f t="shared" si="10"/>
        <v>0</v>
      </c>
      <c r="H30" s="12">
        <f t="shared" si="10"/>
        <v>0</v>
      </c>
      <c r="I30" s="12">
        <f t="shared" si="10"/>
        <v>10</v>
      </c>
      <c r="J30" s="12">
        <f t="shared" si="10"/>
        <v>20</v>
      </c>
      <c r="K30" s="12">
        <f t="shared" si="10"/>
        <v>30</v>
      </c>
      <c r="L30" s="12">
        <f t="shared" si="10"/>
        <v>40</v>
      </c>
      <c r="M30" s="12">
        <f t="shared" si="10"/>
        <v>50</v>
      </c>
      <c r="N30" s="12">
        <f t="shared" si="10"/>
        <v>80</v>
      </c>
      <c r="O30" s="12">
        <f t="shared" si="10"/>
        <v>120</v>
      </c>
      <c r="P30" s="12">
        <f t="shared" si="10"/>
        <v>150</v>
      </c>
      <c r="Q30" s="12">
        <f t="shared" si="10"/>
        <v>200</v>
      </c>
      <c r="R30" s="12">
        <f t="shared" si="10"/>
        <v>300</v>
      </c>
      <c r="S30" s="12">
        <f t="shared" si="10"/>
        <v>400</v>
      </c>
      <c r="T30" s="12">
        <f t="shared" si="10"/>
        <v>400</v>
      </c>
      <c r="U30" s="12">
        <f t="shared" si="10"/>
        <v>400</v>
      </c>
      <c r="V30" s="12">
        <f t="shared" si="10"/>
        <v>400</v>
      </c>
      <c r="W30" s="12">
        <f t="shared" si="10"/>
        <v>400</v>
      </c>
      <c r="X30" s="12">
        <f t="shared" si="10"/>
        <v>400</v>
      </c>
      <c r="Y30" s="12">
        <f t="shared" si="10"/>
        <v>400</v>
      </c>
      <c r="Z30" s="12">
        <f t="shared" si="10"/>
        <v>400</v>
      </c>
      <c r="AA30" s="12">
        <f t="shared" si="10"/>
        <v>400</v>
      </c>
      <c r="AB30" s="12">
        <f t="shared" si="10"/>
        <v>400</v>
      </c>
      <c r="AC30" s="12">
        <f t="shared" si="10"/>
        <v>400</v>
      </c>
      <c r="AD30" s="12">
        <f t="shared" si="10"/>
        <v>400</v>
      </c>
      <c r="AE30" s="12">
        <f t="shared" si="10"/>
        <v>400</v>
      </c>
      <c r="AF30" s="12">
        <f t="shared" si="10"/>
        <v>400</v>
      </c>
      <c r="AG30" s="12">
        <f t="shared" si="10"/>
        <v>400</v>
      </c>
      <c r="AH30" s="12">
        <f t="shared" si="10"/>
        <v>400</v>
      </c>
      <c r="AI30" s="12">
        <f t="shared" si="10"/>
        <v>400</v>
      </c>
      <c r="AJ30" s="12">
        <f t="shared" si="10"/>
        <v>400</v>
      </c>
      <c r="AK30" s="12">
        <f t="shared" si="10"/>
        <v>400</v>
      </c>
      <c r="AL30" s="12">
        <f t="shared" si="10"/>
        <v>400</v>
      </c>
      <c r="AM30" s="12">
        <f t="shared" si="10"/>
        <v>400</v>
      </c>
      <c r="AN30" s="12">
        <f t="shared" si="10"/>
        <v>400</v>
      </c>
      <c r="AO30" s="12">
        <f t="shared" si="10"/>
        <v>400</v>
      </c>
    </row>
    <row r="31" spans="1:41" x14ac:dyDescent="0.15">
      <c r="A31" s="54"/>
      <c r="B31" s="52"/>
      <c r="C31" s="49"/>
      <c r="D31" s="5" t="s">
        <v>73</v>
      </c>
      <c r="E31" s="2">
        <v>0</v>
      </c>
      <c r="F31" s="12">
        <f>F$10*$E31</f>
        <v>0</v>
      </c>
      <c r="G31" s="12">
        <f t="shared" si="10"/>
        <v>0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12">
        <f t="shared" si="10"/>
        <v>0</v>
      </c>
      <c r="M31" s="12">
        <f t="shared" si="10"/>
        <v>0</v>
      </c>
      <c r="N31" s="12">
        <f t="shared" si="10"/>
        <v>0</v>
      </c>
      <c r="O31" s="12">
        <f t="shared" si="10"/>
        <v>0</v>
      </c>
      <c r="P31" s="12">
        <f t="shared" si="10"/>
        <v>0</v>
      </c>
      <c r="Q31" s="12">
        <f t="shared" si="10"/>
        <v>0</v>
      </c>
      <c r="R31" s="12">
        <f t="shared" si="10"/>
        <v>0</v>
      </c>
      <c r="S31" s="12">
        <f t="shared" si="10"/>
        <v>0</v>
      </c>
      <c r="T31" s="12">
        <f t="shared" si="10"/>
        <v>0</v>
      </c>
      <c r="U31" s="12">
        <f t="shared" si="10"/>
        <v>0</v>
      </c>
      <c r="V31" s="12">
        <f t="shared" si="10"/>
        <v>0</v>
      </c>
      <c r="W31" s="12">
        <f t="shared" si="10"/>
        <v>0</v>
      </c>
      <c r="X31" s="12">
        <f t="shared" si="10"/>
        <v>0</v>
      </c>
      <c r="Y31" s="12">
        <f t="shared" si="10"/>
        <v>0</v>
      </c>
      <c r="Z31" s="12">
        <f t="shared" si="10"/>
        <v>0</v>
      </c>
      <c r="AA31" s="12">
        <f t="shared" si="10"/>
        <v>0</v>
      </c>
      <c r="AB31" s="12">
        <f t="shared" si="10"/>
        <v>0</v>
      </c>
      <c r="AC31" s="12">
        <f t="shared" si="10"/>
        <v>0</v>
      </c>
      <c r="AD31" s="12">
        <f t="shared" si="10"/>
        <v>0</v>
      </c>
      <c r="AE31" s="12">
        <f t="shared" si="10"/>
        <v>0</v>
      </c>
      <c r="AF31" s="12">
        <f t="shared" si="10"/>
        <v>0</v>
      </c>
      <c r="AG31" s="12">
        <f t="shared" si="10"/>
        <v>0</v>
      </c>
      <c r="AH31" s="12">
        <f t="shared" si="10"/>
        <v>0</v>
      </c>
      <c r="AI31" s="12">
        <f t="shared" si="10"/>
        <v>0</v>
      </c>
      <c r="AJ31" s="12">
        <f t="shared" si="10"/>
        <v>0</v>
      </c>
      <c r="AK31" s="12">
        <f t="shared" si="10"/>
        <v>0</v>
      </c>
      <c r="AL31" s="12">
        <f t="shared" si="10"/>
        <v>0</v>
      </c>
      <c r="AM31" s="12">
        <f t="shared" si="10"/>
        <v>0</v>
      </c>
      <c r="AN31" s="12">
        <f t="shared" si="10"/>
        <v>0</v>
      </c>
      <c r="AO31" s="12">
        <f t="shared" si="10"/>
        <v>0</v>
      </c>
    </row>
    <row r="32" spans="1:41" x14ac:dyDescent="0.15">
      <c r="A32" s="54"/>
      <c r="B32" s="52"/>
      <c r="C32" s="49"/>
      <c r="D32" s="5" t="s">
        <v>74</v>
      </c>
      <c r="E32" s="2">
        <v>0</v>
      </c>
      <c r="F32" s="12">
        <f>F$10*$E32</f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 t="shared" si="10"/>
        <v>0</v>
      </c>
      <c r="M32" s="12">
        <f t="shared" si="10"/>
        <v>0</v>
      </c>
      <c r="N32" s="12">
        <f t="shared" si="10"/>
        <v>0</v>
      </c>
      <c r="O32" s="12">
        <f t="shared" si="10"/>
        <v>0</v>
      </c>
      <c r="P32" s="12">
        <f t="shared" si="10"/>
        <v>0</v>
      </c>
      <c r="Q32" s="12">
        <f t="shared" si="10"/>
        <v>0</v>
      </c>
      <c r="R32" s="12">
        <f t="shared" si="10"/>
        <v>0</v>
      </c>
      <c r="S32" s="12">
        <f t="shared" si="10"/>
        <v>0</v>
      </c>
      <c r="T32" s="12">
        <f t="shared" si="10"/>
        <v>0</v>
      </c>
      <c r="U32" s="12">
        <f t="shared" si="10"/>
        <v>0</v>
      </c>
      <c r="V32" s="12">
        <f t="shared" si="10"/>
        <v>0</v>
      </c>
      <c r="W32" s="12">
        <f t="shared" si="10"/>
        <v>0</v>
      </c>
      <c r="X32" s="12">
        <f t="shared" si="10"/>
        <v>0</v>
      </c>
      <c r="Y32" s="12">
        <f t="shared" si="10"/>
        <v>0</v>
      </c>
      <c r="Z32" s="12">
        <f t="shared" si="10"/>
        <v>0</v>
      </c>
      <c r="AA32" s="12">
        <f t="shared" si="10"/>
        <v>0</v>
      </c>
      <c r="AB32" s="12">
        <f t="shared" si="10"/>
        <v>0</v>
      </c>
      <c r="AC32" s="12">
        <f t="shared" si="10"/>
        <v>0</v>
      </c>
      <c r="AD32" s="12">
        <f t="shared" si="10"/>
        <v>0</v>
      </c>
      <c r="AE32" s="12">
        <f t="shared" si="10"/>
        <v>0</v>
      </c>
      <c r="AF32" s="12">
        <f t="shared" si="10"/>
        <v>0</v>
      </c>
      <c r="AG32" s="12">
        <f t="shared" si="10"/>
        <v>0</v>
      </c>
      <c r="AH32" s="12">
        <f t="shared" si="10"/>
        <v>0</v>
      </c>
      <c r="AI32" s="12">
        <f t="shared" si="10"/>
        <v>0</v>
      </c>
      <c r="AJ32" s="12">
        <f t="shared" si="10"/>
        <v>0</v>
      </c>
      <c r="AK32" s="12">
        <f t="shared" si="10"/>
        <v>0</v>
      </c>
      <c r="AL32" s="12">
        <f t="shared" si="10"/>
        <v>0</v>
      </c>
      <c r="AM32" s="12">
        <f t="shared" si="10"/>
        <v>0</v>
      </c>
      <c r="AN32" s="12">
        <f t="shared" si="10"/>
        <v>0</v>
      </c>
      <c r="AO32" s="12">
        <f t="shared" si="10"/>
        <v>0</v>
      </c>
    </row>
    <row r="33" spans="1:41" x14ac:dyDescent="0.15">
      <c r="A33" s="54"/>
      <c r="B33" s="52"/>
      <c r="C33" s="49" t="s">
        <v>78</v>
      </c>
      <c r="D33" s="5" t="s">
        <v>71</v>
      </c>
      <c r="E33" s="2">
        <v>1.8</v>
      </c>
      <c r="F33" s="12">
        <f>F$12*$E33</f>
        <v>0</v>
      </c>
      <c r="G33" s="12">
        <f t="shared" ref="G33:AO36" si="11">G$12*$E33</f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 t="shared" si="11"/>
        <v>0</v>
      </c>
      <c r="O33" s="12">
        <f t="shared" si="11"/>
        <v>9</v>
      </c>
      <c r="P33" s="12">
        <f t="shared" si="11"/>
        <v>18</v>
      </c>
      <c r="Q33" s="12">
        <f t="shared" si="11"/>
        <v>36</v>
      </c>
      <c r="R33" s="12">
        <f t="shared" si="11"/>
        <v>54</v>
      </c>
      <c r="S33" s="12">
        <f t="shared" si="11"/>
        <v>90</v>
      </c>
      <c r="T33" s="12">
        <f t="shared" si="11"/>
        <v>144</v>
      </c>
      <c r="U33" s="12">
        <f t="shared" si="11"/>
        <v>180</v>
      </c>
      <c r="V33" s="12">
        <f t="shared" si="11"/>
        <v>180</v>
      </c>
      <c r="W33" s="12">
        <f t="shared" si="11"/>
        <v>180</v>
      </c>
      <c r="X33" s="12">
        <f t="shared" si="11"/>
        <v>180</v>
      </c>
      <c r="Y33" s="12">
        <f t="shared" si="11"/>
        <v>180</v>
      </c>
      <c r="Z33" s="12">
        <f t="shared" si="11"/>
        <v>180</v>
      </c>
      <c r="AA33" s="12">
        <f t="shared" si="11"/>
        <v>180</v>
      </c>
      <c r="AB33" s="12">
        <f t="shared" si="11"/>
        <v>180</v>
      </c>
      <c r="AC33" s="12">
        <f t="shared" si="11"/>
        <v>180</v>
      </c>
      <c r="AD33" s="12">
        <f t="shared" si="11"/>
        <v>180</v>
      </c>
      <c r="AE33" s="12">
        <f t="shared" si="11"/>
        <v>180</v>
      </c>
      <c r="AF33" s="12">
        <f t="shared" si="11"/>
        <v>180</v>
      </c>
      <c r="AG33" s="12">
        <f t="shared" si="11"/>
        <v>180</v>
      </c>
      <c r="AH33" s="12">
        <f t="shared" si="11"/>
        <v>180</v>
      </c>
      <c r="AI33" s="12">
        <f t="shared" si="11"/>
        <v>180</v>
      </c>
      <c r="AJ33" s="12">
        <f t="shared" si="11"/>
        <v>180</v>
      </c>
      <c r="AK33" s="12">
        <f t="shared" si="11"/>
        <v>180</v>
      </c>
      <c r="AL33" s="12">
        <f t="shared" si="11"/>
        <v>180</v>
      </c>
      <c r="AM33" s="12">
        <f t="shared" si="11"/>
        <v>180</v>
      </c>
      <c r="AN33" s="12">
        <f t="shared" si="11"/>
        <v>180</v>
      </c>
      <c r="AO33" s="12">
        <f t="shared" si="11"/>
        <v>180</v>
      </c>
    </row>
    <row r="34" spans="1:41" x14ac:dyDescent="0.15">
      <c r="A34" s="54"/>
      <c r="B34" s="52"/>
      <c r="C34" s="49"/>
      <c r="D34" s="5" t="s">
        <v>72</v>
      </c>
      <c r="E34" s="2">
        <v>1</v>
      </c>
      <c r="F34" s="12">
        <f>F$12*$E34</f>
        <v>0</v>
      </c>
      <c r="G34" s="12">
        <f t="shared" si="11"/>
        <v>0</v>
      </c>
      <c r="H34" s="12">
        <f t="shared" si="11"/>
        <v>0</v>
      </c>
      <c r="I34" s="12">
        <f t="shared" si="11"/>
        <v>0</v>
      </c>
      <c r="J34" s="12">
        <f t="shared" si="11"/>
        <v>0</v>
      </c>
      <c r="K34" s="12">
        <f t="shared" si="11"/>
        <v>0</v>
      </c>
      <c r="L34" s="12">
        <f t="shared" si="11"/>
        <v>0</v>
      </c>
      <c r="M34" s="12">
        <f t="shared" si="11"/>
        <v>0</v>
      </c>
      <c r="N34" s="12">
        <f t="shared" si="11"/>
        <v>0</v>
      </c>
      <c r="O34" s="12">
        <f t="shared" si="11"/>
        <v>5</v>
      </c>
      <c r="P34" s="12">
        <f t="shared" si="11"/>
        <v>10</v>
      </c>
      <c r="Q34" s="12">
        <f t="shared" si="11"/>
        <v>20</v>
      </c>
      <c r="R34" s="12">
        <f t="shared" si="11"/>
        <v>30</v>
      </c>
      <c r="S34" s="12">
        <f t="shared" si="11"/>
        <v>50</v>
      </c>
      <c r="T34" s="12">
        <f t="shared" si="11"/>
        <v>80</v>
      </c>
      <c r="U34" s="12">
        <f t="shared" si="11"/>
        <v>100</v>
      </c>
      <c r="V34" s="12">
        <f t="shared" si="11"/>
        <v>100</v>
      </c>
      <c r="W34" s="12">
        <f t="shared" si="11"/>
        <v>100</v>
      </c>
      <c r="X34" s="12">
        <f t="shared" si="11"/>
        <v>100</v>
      </c>
      <c r="Y34" s="12">
        <f t="shared" si="11"/>
        <v>100</v>
      </c>
      <c r="Z34" s="12">
        <f t="shared" si="11"/>
        <v>100</v>
      </c>
      <c r="AA34" s="12">
        <f t="shared" si="11"/>
        <v>100</v>
      </c>
      <c r="AB34" s="12">
        <f t="shared" si="11"/>
        <v>100</v>
      </c>
      <c r="AC34" s="12">
        <f t="shared" si="11"/>
        <v>100</v>
      </c>
      <c r="AD34" s="12">
        <f t="shared" si="11"/>
        <v>100</v>
      </c>
      <c r="AE34" s="12">
        <f t="shared" si="11"/>
        <v>100</v>
      </c>
      <c r="AF34" s="12">
        <f t="shared" si="11"/>
        <v>100</v>
      </c>
      <c r="AG34" s="12">
        <f t="shared" si="11"/>
        <v>100</v>
      </c>
      <c r="AH34" s="12">
        <f t="shared" si="11"/>
        <v>100</v>
      </c>
      <c r="AI34" s="12">
        <f t="shared" si="11"/>
        <v>100</v>
      </c>
      <c r="AJ34" s="12">
        <f t="shared" si="11"/>
        <v>100</v>
      </c>
      <c r="AK34" s="12">
        <f t="shared" si="11"/>
        <v>100</v>
      </c>
      <c r="AL34" s="12">
        <f t="shared" si="11"/>
        <v>100</v>
      </c>
      <c r="AM34" s="12">
        <f t="shared" si="11"/>
        <v>100</v>
      </c>
      <c r="AN34" s="12">
        <f t="shared" si="11"/>
        <v>100</v>
      </c>
      <c r="AO34" s="12">
        <f t="shared" si="11"/>
        <v>100</v>
      </c>
    </row>
    <row r="35" spans="1:41" x14ac:dyDescent="0.15">
      <c r="A35" s="54"/>
      <c r="B35" s="52"/>
      <c r="C35" s="49"/>
      <c r="D35" s="5" t="s">
        <v>73</v>
      </c>
      <c r="E35" s="2">
        <v>0.5</v>
      </c>
      <c r="F35" s="12">
        <f>F$12*$E35</f>
        <v>0</v>
      </c>
      <c r="G35" s="12">
        <f t="shared" si="11"/>
        <v>0</v>
      </c>
      <c r="H35" s="12">
        <f t="shared" si="11"/>
        <v>0</v>
      </c>
      <c r="I35" s="12">
        <f t="shared" si="11"/>
        <v>0</v>
      </c>
      <c r="J35" s="12">
        <f t="shared" si="11"/>
        <v>0</v>
      </c>
      <c r="K35" s="12">
        <f t="shared" si="11"/>
        <v>0</v>
      </c>
      <c r="L35" s="12">
        <f t="shared" si="11"/>
        <v>0</v>
      </c>
      <c r="M35" s="12">
        <f t="shared" si="11"/>
        <v>0</v>
      </c>
      <c r="N35" s="12">
        <f t="shared" si="11"/>
        <v>0</v>
      </c>
      <c r="O35" s="12">
        <f t="shared" si="11"/>
        <v>2.5</v>
      </c>
      <c r="P35" s="12">
        <f t="shared" si="11"/>
        <v>5</v>
      </c>
      <c r="Q35" s="12">
        <f t="shared" si="11"/>
        <v>10</v>
      </c>
      <c r="R35" s="12">
        <f t="shared" si="11"/>
        <v>15</v>
      </c>
      <c r="S35" s="12">
        <f t="shared" si="11"/>
        <v>25</v>
      </c>
      <c r="T35" s="12">
        <f t="shared" si="11"/>
        <v>40</v>
      </c>
      <c r="U35" s="12">
        <f t="shared" si="11"/>
        <v>50</v>
      </c>
      <c r="V35" s="12">
        <f t="shared" si="11"/>
        <v>50</v>
      </c>
      <c r="W35" s="12">
        <f t="shared" si="11"/>
        <v>50</v>
      </c>
      <c r="X35" s="12">
        <f t="shared" si="11"/>
        <v>50</v>
      </c>
      <c r="Y35" s="12">
        <f t="shared" si="11"/>
        <v>50</v>
      </c>
      <c r="Z35" s="12">
        <f t="shared" si="11"/>
        <v>50</v>
      </c>
      <c r="AA35" s="12">
        <f t="shared" si="11"/>
        <v>50</v>
      </c>
      <c r="AB35" s="12">
        <f t="shared" si="11"/>
        <v>50</v>
      </c>
      <c r="AC35" s="12">
        <f t="shared" si="11"/>
        <v>50</v>
      </c>
      <c r="AD35" s="12">
        <f t="shared" si="11"/>
        <v>50</v>
      </c>
      <c r="AE35" s="12">
        <f t="shared" si="11"/>
        <v>50</v>
      </c>
      <c r="AF35" s="12">
        <f t="shared" si="11"/>
        <v>50</v>
      </c>
      <c r="AG35" s="12">
        <f t="shared" si="11"/>
        <v>50</v>
      </c>
      <c r="AH35" s="12">
        <f t="shared" si="11"/>
        <v>50</v>
      </c>
      <c r="AI35" s="12">
        <f t="shared" si="11"/>
        <v>50</v>
      </c>
      <c r="AJ35" s="12">
        <f t="shared" si="11"/>
        <v>50</v>
      </c>
      <c r="AK35" s="12">
        <f t="shared" si="11"/>
        <v>50</v>
      </c>
      <c r="AL35" s="12">
        <f t="shared" si="11"/>
        <v>50</v>
      </c>
      <c r="AM35" s="12">
        <f t="shared" si="11"/>
        <v>50</v>
      </c>
      <c r="AN35" s="12">
        <f t="shared" si="11"/>
        <v>50</v>
      </c>
      <c r="AO35" s="12">
        <f t="shared" si="11"/>
        <v>50</v>
      </c>
    </row>
    <row r="36" spans="1:41" x14ac:dyDescent="0.15">
      <c r="A36" s="54"/>
      <c r="B36" s="52"/>
      <c r="C36" s="49"/>
      <c r="D36" s="5" t="s">
        <v>74</v>
      </c>
      <c r="E36" s="2">
        <v>0</v>
      </c>
      <c r="F36" s="12">
        <f>F$12*$E36</f>
        <v>0</v>
      </c>
      <c r="G36" s="12">
        <f t="shared" si="11"/>
        <v>0</v>
      </c>
      <c r="H36" s="12">
        <f t="shared" si="11"/>
        <v>0</v>
      </c>
      <c r="I36" s="12">
        <f t="shared" si="11"/>
        <v>0</v>
      </c>
      <c r="J36" s="12">
        <f t="shared" si="11"/>
        <v>0</v>
      </c>
      <c r="K36" s="12">
        <f t="shared" si="11"/>
        <v>0</v>
      </c>
      <c r="L36" s="12">
        <f t="shared" si="11"/>
        <v>0</v>
      </c>
      <c r="M36" s="12">
        <f t="shared" si="11"/>
        <v>0</v>
      </c>
      <c r="N36" s="12">
        <f t="shared" si="11"/>
        <v>0</v>
      </c>
      <c r="O36" s="12">
        <f t="shared" si="11"/>
        <v>0</v>
      </c>
      <c r="P36" s="12">
        <f t="shared" si="11"/>
        <v>0</v>
      </c>
      <c r="Q36" s="12">
        <f t="shared" si="11"/>
        <v>0</v>
      </c>
      <c r="R36" s="12">
        <f t="shared" si="11"/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12">
        <f t="shared" si="11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12">
        <f t="shared" si="11"/>
        <v>0</v>
      </c>
      <c r="AA36" s="12">
        <f t="shared" si="11"/>
        <v>0</v>
      </c>
      <c r="AB36" s="12">
        <f t="shared" si="11"/>
        <v>0</v>
      </c>
      <c r="AC36" s="12">
        <f t="shared" si="11"/>
        <v>0</v>
      </c>
      <c r="AD36" s="12">
        <f t="shared" si="11"/>
        <v>0</v>
      </c>
      <c r="AE36" s="12">
        <f t="shared" si="11"/>
        <v>0</v>
      </c>
      <c r="AF36" s="12">
        <f t="shared" si="11"/>
        <v>0</v>
      </c>
      <c r="AG36" s="12">
        <f t="shared" si="11"/>
        <v>0</v>
      </c>
      <c r="AH36" s="12">
        <f t="shared" si="11"/>
        <v>0</v>
      </c>
      <c r="AI36" s="12">
        <f t="shared" si="11"/>
        <v>0</v>
      </c>
      <c r="AJ36" s="12">
        <f t="shared" si="11"/>
        <v>0</v>
      </c>
      <c r="AK36" s="12">
        <f t="shared" si="11"/>
        <v>0</v>
      </c>
      <c r="AL36" s="12">
        <f t="shared" si="11"/>
        <v>0</v>
      </c>
      <c r="AM36" s="12">
        <f t="shared" si="11"/>
        <v>0</v>
      </c>
      <c r="AN36" s="12">
        <f t="shared" si="11"/>
        <v>0</v>
      </c>
      <c r="AO36" s="12">
        <f t="shared" si="11"/>
        <v>0</v>
      </c>
    </row>
    <row r="37" spans="1:41" x14ac:dyDescent="0.15">
      <c r="A37" s="54"/>
      <c r="B37" s="52"/>
      <c r="C37" s="49" t="s">
        <v>79</v>
      </c>
      <c r="D37" s="5" t="s">
        <v>71</v>
      </c>
      <c r="E37" s="2">
        <v>1.8</v>
      </c>
      <c r="F37" s="12">
        <f>F$14*$E37</f>
        <v>0</v>
      </c>
      <c r="G37" s="12">
        <f t="shared" ref="G37:AO40" si="12">G$14*$E37</f>
        <v>0</v>
      </c>
      <c r="H37" s="12">
        <f t="shared" si="12"/>
        <v>0</v>
      </c>
      <c r="I37" s="12">
        <f t="shared" si="12"/>
        <v>0</v>
      </c>
      <c r="J37" s="12">
        <f t="shared" si="12"/>
        <v>0</v>
      </c>
      <c r="K37" s="12">
        <f t="shared" si="12"/>
        <v>0</v>
      </c>
      <c r="L37" s="12">
        <f t="shared" si="12"/>
        <v>0</v>
      </c>
      <c r="M37" s="12">
        <f t="shared" si="12"/>
        <v>0</v>
      </c>
      <c r="N37" s="12">
        <f t="shared" si="12"/>
        <v>0</v>
      </c>
      <c r="O37" s="12">
        <f t="shared" si="12"/>
        <v>9</v>
      </c>
      <c r="P37" s="12">
        <f t="shared" si="12"/>
        <v>18</v>
      </c>
      <c r="Q37" s="12">
        <f t="shared" si="12"/>
        <v>36</v>
      </c>
      <c r="R37" s="12">
        <f t="shared" si="12"/>
        <v>54</v>
      </c>
      <c r="S37" s="12">
        <f t="shared" si="12"/>
        <v>90</v>
      </c>
      <c r="T37" s="12">
        <f t="shared" si="12"/>
        <v>144</v>
      </c>
      <c r="U37" s="12">
        <f t="shared" si="12"/>
        <v>180</v>
      </c>
      <c r="V37" s="12">
        <f t="shared" si="12"/>
        <v>180</v>
      </c>
      <c r="W37" s="12">
        <f t="shared" si="12"/>
        <v>180</v>
      </c>
      <c r="X37" s="12">
        <f t="shared" si="12"/>
        <v>180</v>
      </c>
      <c r="Y37" s="12">
        <f t="shared" si="12"/>
        <v>180</v>
      </c>
      <c r="Z37" s="12">
        <f t="shared" si="12"/>
        <v>180</v>
      </c>
      <c r="AA37" s="12">
        <f t="shared" si="12"/>
        <v>180</v>
      </c>
      <c r="AB37" s="12">
        <f t="shared" si="12"/>
        <v>180</v>
      </c>
      <c r="AC37" s="12">
        <f t="shared" si="12"/>
        <v>180</v>
      </c>
      <c r="AD37" s="12">
        <f t="shared" si="12"/>
        <v>180</v>
      </c>
      <c r="AE37" s="12">
        <f t="shared" si="12"/>
        <v>180</v>
      </c>
      <c r="AF37" s="12">
        <f t="shared" si="12"/>
        <v>180</v>
      </c>
      <c r="AG37" s="12">
        <f t="shared" si="12"/>
        <v>180</v>
      </c>
      <c r="AH37" s="12">
        <f t="shared" si="12"/>
        <v>180</v>
      </c>
      <c r="AI37" s="12">
        <f t="shared" si="12"/>
        <v>180</v>
      </c>
      <c r="AJ37" s="12">
        <f t="shared" si="12"/>
        <v>180</v>
      </c>
      <c r="AK37" s="12">
        <f t="shared" si="12"/>
        <v>180</v>
      </c>
      <c r="AL37" s="12">
        <f t="shared" si="12"/>
        <v>180</v>
      </c>
      <c r="AM37" s="12">
        <f t="shared" si="12"/>
        <v>180</v>
      </c>
      <c r="AN37" s="12">
        <f t="shared" si="12"/>
        <v>180</v>
      </c>
      <c r="AO37" s="12">
        <f t="shared" si="12"/>
        <v>180</v>
      </c>
    </row>
    <row r="38" spans="1:41" x14ac:dyDescent="0.15">
      <c r="A38" s="54"/>
      <c r="B38" s="52"/>
      <c r="C38" s="49"/>
      <c r="D38" s="5" t="s">
        <v>72</v>
      </c>
      <c r="E38" s="2">
        <v>1</v>
      </c>
      <c r="F38" s="12">
        <f>F$14*$E38</f>
        <v>0</v>
      </c>
      <c r="G38" s="12">
        <f t="shared" si="12"/>
        <v>0</v>
      </c>
      <c r="H38" s="12">
        <f t="shared" si="12"/>
        <v>0</v>
      </c>
      <c r="I38" s="12">
        <f t="shared" si="12"/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5</v>
      </c>
      <c r="P38" s="12">
        <f t="shared" si="12"/>
        <v>10</v>
      </c>
      <c r="Q38" s="12">
        <f t="shared" si="12"/>
        <v>20</v>
      </c>
      <c r="R38" s="12">
        <f t="shared" si="12"/>
        <v>30</v>
      </c>
      <c r="S38" s="12">
        <f t="shared" si="12"/>
        <v>50</v>
      </c>
      <c r="T38" s="12">
        <f t="shared" si="12"/>
        <v>80</v>
      </c>
      <c r="U38" s="12">
        <f t="shared" si="12"/>
        <v>100</v>
      </c>
      <c r="V38" s="12">
        <f t="shared" si="12"/>
        <v>100</v>
      </c>
      <c r="W38" s="12">
        <f t="shared" si="12"/>
        <v>100</v>
      </c>
      <c r="X38" s="12">
        <f t="shared" si="12"/>
        <v>100</v>
      </c>
      <c r="Y38" s="12">
        <f t="shared" si="12"/>
        <v>100</v>
      </c>
      <c r="Z38" s="12">
        <f t="shared" si="12"/>
        <v>100</v>
      </c>
      <c r="AA38" s="12">
        <f t="shared" si="12"/>
        <v>100</v>
      </c>
      <c r="AB38" s="12">
        <f t="shared" si="12"/>
        <v>100</v>
      </c>
      <c r="AC38" s="12">
        <f t="shared" si="12"/>
        <v>100</v>
      </c>
      <c r="AD38" s="12">
        <f t="shared" si="12"/>
        <v>100</v>
      </c>
      <c r="AE38" s="12">
        <f t="shared" si="12"/>
        <v>100</v>
      </c>
      <c r="AF38" s="12">
        <f t="shared" si="12"/>
        <v>100</v>
      </c>
      <c r="AG38" s="12">
        <f t="shared" si="12"/>
        <v>100</v>
      </c>
      <c r="AH38" s="12">
        <f t="shared" si="12"/>
        <v>100</v>
      </c>
      <c r="AI38" s="12">
        <f t="shared" si="12"/>
        <v>100</v>
      </c>
      <c r="AJ38" s="12">
        <f t="shared" si="12"/>
        <v>100</v>
      </c>
      <c r="AK38" s="12">
        <f t="shared" si="12"/>
        <v>100</v>
      </c>
      <c r="AL38" s="12">
        <f t="shared" si="12"/>
        <v>100</v>
      </c>
      <c r="AM38" s="12">
        <f t="shared" si="12"/>
        <v>100</v>
      </c>
      <c r="AN38" s="12">
        <f t="shared" si="12"/>
        <v>100</v>
      </c>
      <c r="AO38" s="12">
        <f t="shared" si="12"/>
        <v>100</v>
      </c>
    </row>
    <row r="39" spans="1:41" x14ac:dyDescent="0.15">
      <c r="A39" s="54"/>
      <c r="B39" s="52"/>
      <c r="C39" s="49"/>
      <c r="D39" s="5" t="s">
        <v>73</v>
      </c>
      <c r="E39" s="2">
        <v>0.5</v>
      </c>
      <c r="F39" s="12">
        <f>F$14*$E39</f>
        <v>0</v>
      </c>
      <c r="G39" s="12">
        <f t="shared" si="12"/>
        <v>0</v>
      </c>
      <c r="H39" s="12">
        <f t="shared" si="12"/>
        <v>0</v>
      </c>
      <c r="I39" s="12">
        <f t="shared" si="12"/>
        <v>0</v>
      </c>
      <c r="J39" s="12">
        <f t="shared" si="12"/>
        <v>0</v>
      </c>
      <c r="K39" s="12">
        <f t="shared" si="12"/>
        <v>0</v>
      </c>
      <c r="L39" s="12">
        <f t="shared" si="12"/>
        <v>0</v>
      </c>
      <c r="M39" s="12">
        <f t="shared" si="12"/>
        <v>0</v>
      </c>
      <c r="N39" s="12">
        <f t="shared" si="12"/>
        <v>0</v>
      </c>
      <c r="O39" s="12">
        <f t="shared" si="12"/>
        <v>2.5</v>
      </c>
      <c r="P39" s="12">
        <f t="shared" si="12"/>
        <v>5</v>
      </c>
      <c r="Q39" s="12">
        <f t="shared" si="12"/>
        <v>10</v>
      </c>
      <c r="R39" s="12">
        <f t="shared" si="12"/>
        <v>15</v>
      </c>
      <c r="S39" s="12">
        <f t="shared" si="12"/>
        <v>25</v>
      </c>
      <c r="T39" s="12">
        <f t="shared" si="12"/>
        <v>40</v>
      </c>
      <c r="U39" s="12">
        <f t="shared" si="12"/>
        <v>50</v>
      </c>
      <c r="V39" s="12">
        <f t="shared" si="12"/>
        <v>50</v>
      </c>
      <c r="W39" s="12">
        <f t="shared" si="12"/>
        <v>50</v>
      </c>
      <c r="X39" s="12">
        <f t="shared" si="12"/>
        <v>50</v>
      </c>
      <c r="Y39" s="12">
        <f t="shared" si="12"/>
        <v>50</v>
      </c>
      <c r="Z39" s="12">
        <f t="shared" si="12"/>
        <v>50</v>
      </c>
      <c r="AA39" s="12">
        <f t="shared" si="12"/>
        <v>50</v>
      </c>
      <c r="AB39" s="12">
        <f t="shared" si="12"/>
        <v>50</v>
      </c>
      <c r="AC39" s="12">
        <f t="shared" si="12"/>
        <v>50</v>
      </c>
      <c r="AD39" s="12">
        <f t="shared" si="12"/>
        <v>50</v>
      </c>
      <c r="AE39" s="12">
        <f t="shared" si="12"/>
        <v>50</v>
      </c>
      <c r="AF39" s="12">
        <f t="shared" si="12"/>
        <v>50</v>
      </c>
      <c r="AG39" s="12">
        <f t="shared" si="12"/>
        <v>50</v>
      </c>
      <c r="AH39" s="12">
        <f t="shared" si="12"/>
        <v>50</v>
      </c>
      <c r="AI39" s="12">
        <f t="shared" si="12"/>
        <v>50</v>
      </c>
      <c r="AJ39" s="12">
        <f t="shared" si="12"/>
        <v>50</v>
      </c>
      <c r="AK39" s="12">
        <f t="shared" si="12"/>
        <v>50</v>
      </c>
      <c r="AL39" s="12">
        <f t="shared" si="12"/>
        <v>50</v>
      </c>
      <c r="AM39" s="12">
        <f t="shared" si="12"/>
        <v>50</v>
      </c>
      <c r="AN39" s="12">
        <f t="shared" si="12"/>
        <v>50</v>
      </c>
      <c r="AO39" s="12">
        <f t="shared" si="12"/>
        <v>50</v>
      </c>
    </row>
    <row r="40" spans="1:41" x14ac:dyDescent="0.15">
      <c r="A40" s="54"/>
      <c r="B40" s="52"/>
      <c r="C40" s="49"/>
      <c r="D40" s="5" t="s">
        <v>74</v>
      </c>
      <c r="E40" s="2">
        <v>0</v>
      </c>
      <c r="F40" s="12">
        <f>F$14*$E40</f>
        <v>0</v>
      </c>
      <c r="G40" s="12">
        <f t="shared" si="12"/>
        <v>0</v>
      </c>
      <c r="H40" s="12">
        <f t="shared" si="12"/>
        <v>0</v>
      </c>
      <c r="I40" s="12">
        <f t="shared" si="12"/>
        <v>0</v>
      </c>
      <c r="J40" s="12">
        <f t="shared" si="12"/>
        <v>0</v>
      </c>
      <c r="K40" s="12">
        <f t="shared" si="12"/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  <c r="T40" s="12">
        <f t="shared" si="12"/>
        <v>0</v>
      </c>
      <c r="U40" s="12">
        <f t="shared" si="12"/>
        <v>0</v>
      </c>
      <c r="V40" s="12">
        <f t="shared" si="12"/>
        <v>0</v>
      </c>
      <c r="W40" s="12">
        <f t="shared" si="12"/>
        <v>0</v>
      </c>
      <c r="X40" s="12">
        <f t="shared" si="12"/>
        <v>0</v>
      </c>
      <c r="Y40" s="12">
        <f t="shared" si="12"/>
        <v>0</v>
      </c>
      <c r="Z40" s="12">
        <f t="shared" si="12"/>
        <v>0</v>
      </c>
      <c r="AA40" s="12">
        <f t="shared" si="12"/>
        <v>0</v>
      </c>
      <c r="AB40" s="12">
        <f t="shared" si="12"/>
        <v>0</v>
      </c>
      <c r="AC40" s="12">
        <f t="shared" si="12"/>
        <v>0</v>
      </c>
      <c r="AD40" s="12">
        <f t="shared" si="12"/>
        <v>0</v>
      </c>
      <c r="AE40" s="12">
        <f t="shared" si="12"/>
        <v>0</v>
      </c>
      <c r="AF40" s="12">
        <f t="shared" si="12"/>
        <v>0</v>
      </c>
      <c r="AG40" s="12">
        <f t="shared" si="12"/>
        <v>0</v>
      </c>
      <c r="AH40" s="12">
        <f t="shared" si="12"/>
        <v>0</v>
      </c>
      <c r="AI40" s="12">
        <f t="shared" si="12"/>
        <v>0</v>
      </c>
      <c r="AJ40" s="12">
        <f t="shared" si="12"/>
        <v>0</v>
      </c>
      <c r="AK40" s="12">
        <f t="shared" si="12"/>
        <v>0</v>
      </c>
      <c r="AL40" s="12">
        <f t="shared" si="12"/>
        <v>0</v>
      </c>
      <c r="AM40" s="12">
        <f t="shared" si="12"/>
        <v>0</v>
      </c>
      <c r="AN40" s="12">
        <f t="shared" si="12"/>
        <v>0</v>
      </c>
      <c r="AO40" s="12">
        <f t="shared" si="12"/>
        <v>0</v>
      </c>
    </row>
    <row r="41" spans="1:41" x14ac:dyDescent="0.15">
      <c r="A41" s="54"/>
      <c r="B41" s="52"/>
      <c r="C41" s="49" t="s">
        <v>80</v>
      </c>
      <c r="D41" s="5" t="s">
        <v>71</v>
      </c>
      <c r="E41" s="2">
        <v>1.8</v>
      </c>
      <c r="F41" s="12">
        <f>F$16*$E41</f>
        <v>0</v>
      </c>
      <c r="G41" s="12">
        <f t="shared" ref="G41:AO44" si="13">G$16*$E41</f>
        <v>0</v>
      </c>
      <c r="H41" s="12">
        <f t="shared" si="13"/>
        <v>0</v>
      </c>
      <c r="I41" s="12">
        <f t="shared" si="13"/>
        <v>0</v>
      </c>
      <c r="J41" s="12">
        <f t="shared" si="13"/>
        <v>0</v>
      </c>
      <c r="K41" s="12">
        <f t="shared" si="13"/>
        <v>0</v>
      </c>
      <c r="L41" s="12">
        <f t="shared" si="13"/>
        <v>0</v>
      </c>
      <c r="M41" s="12">
        <f t="shared" si="13"/>
        <v>0</v>
      </c>
      <c r="N41" s="12">
        <f t="shared" si="13"/>
        <v>0</v>
      </c>
      <c r="O41" s="12">
        <f t="shared" si="13"/>
        <v>0</v>
      </c>
      <c r="P41" s="12">
        <f t="shared" si="13"/>
        <v>0</v>
      </c>
      <c r="Q41" s="12">
        <f t="shared" si="13"/>
        <v>0</v>
      </c>
      <c r="R41" s="12">
        <f t="shared" si="13"/>
        <v>18</v>
      </c>
      <c r="S41" s="12">
        <f t="shared" si="13"/>
        <v>36</v>
      </c>
      <c r="T41" s="12">
        <f t="shared" si="13"/>
        <v>54</v>
      </c>
      <c r="U41" s="12">
        <f t="shared" si="13"/>
        <v>72</v>
      </c>
      <c r="V41" s="12">
        <f t="shared" si="13"/>
        <v>90</v>
      </c>
      <c r="W41" s="12">
        <f t="shared" si="13"/>
        <v>144</v>
      </c>
      <c r="X41" s="12">
        <f t="shared" si="13"/>
        <v>180</v>
      </c>
      <c r="Y41" s="12">
        <f t="shared" si="13"/>
        <v>216</v>
      </c>
      <c r="Z41" s="12">
        <f t="shared" si="13"/>
        <v>270</v>
      </c>
      <c r="AA41" s="12">
        <f t="shared" si="13"/>
        <v>270</v>
      </c>
      <c r="AB41" s="12">
        <f t="shared" si="13"/>
        <v>270</v>
      </c>
      <c r="AC41" s="12">
        <f t="shared" si="13"/>
        <v>270</v>
      </c>
      <c r="AD41" s="12">
        <f t="shared" si="13"/>
        <v>270</v>
      </c>
      <c r="AE41" s="12">
        <f t="shared" si="13"/>
        <v>270</v>
      </c>
      <c r="AF41" s="12">
        <f t="shared" si="13"/>
        <v>270</v>
      </c>
      <c r="AG41" s="12">
        <f t="shared" si="13"/>
        <v>270</v>
      </c>
      <c r="AH41" s="12">
        <f t="shared" si="13"/>
        <v>270</v>
      </c>
      <c r="AI41" s="12">
        <f t="shared" si="13"/>
        <v>270</v>
      </c>
      <c r="AJ41" s="12">
        <f t="shared" si="13"/>
        <v>270</v>
      </c>
      <c r="AK41" s="12">
        <f t="shared" si="13"/>
        <v>270</v>
      </c>
      <c r="AL41" s="12">
        <f t="shared" si="13"/>
        <v>270</v>
      </c>
      <c r="AM41" s="12">
        <f t="shared" si="13"/>
        <v>270</v>
      </c>
      <c r="AN41" s="12">
        <f t="shared" si="13"/>
        <v>270</v>
      </c>
      <c r="AO41" s="12">
        <f t="shared" si="13"/>
        <v>270</v>
      </c>
    </row>
    <row r="42" spans="1:41" x14ac:dyDescent="0.15">
      <c r="A42" s="54"/>
      <c r="B42" s="52"/>
      <c r="C42" s="49"/>
      <c r="D42" s="5" t="s">
        <v>72</v>
      </c>
      <c r="E42" s="2">
        <v>1</v>
      </c>
      <c r="F42" s="12">
        <f>F$16*$E42</f>
        <v>0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13"/>
        <v>0</v>
      </c>
      <c r="M42" s="12">
        <f t="shared" si="13"/>
        <v>0</v>
      </c>
      <c r="N42" s="12">
        <f t="shared" si="13"/>
        <v>0</v>
      </c>
      <c r="O42" s="12">
        <f t="shared" si="13"/>
        <v>0</v>
      </c>
      <c r="P42" s="12">
        <f t="shared" si="13"/>
        <v>0</v>
      </c>
      <c r="Q42" s="12">
        <f t="shared" si="13"/>
        <v>0</v>
      </c>
      <c r="R42" s="12">
        <f t="shared" si="13"/>
        <v>10</v>
      </c>
      <c r="S42" s="12">
        <f t="shared" si="13"/>
        <v>20</v>
      </c>
      <c r="T42" s="12">
        <f t="shared" si="13"/>
        <v>30</v>
      </c>
      <c r="U42" s="12">
        <f t="shared" si="13"/>
        <v>40</v>
      </c>
      <c r="V42" s="12">
        <f t="shared" si="13"/>
        <v>50</v>
      </c>
      <c r="W42" s="12">
        <f t="shared" si="13"/>
        <v>80</v>
      </c>
      <c r="X42" s="12">
        <f t="shared" si="13"/>
        <v>100</v>
      </c>
      <c r="Y42" s="12">
        <f t="shared" si="13"/>
        <v>120</v>
      </c>
      <c r="Z42" s="12">
        <f t="shared" si="13"/>
        <v>150</v>
      </c>
      <c r="AA42" s="12">
        <f t="shared" si="13"/>
        <v>150</v>
      </c>
      <c r="AB42" s="12">
        <f t="shared" si="13"/>
        <v>150</v>
      </c>
      <c r="AC42" s="12">
        <f t="shared" si="13"/>
        <v>150</v>
      </c>
      <c r="AD42" s="12">
        <f t="shared" si="13"/>
        <v>150</v>
      </c>
      <c r="AE42" s="12">
        <f t="shared" si="13"/>
        <v>150</v>
      </c>
      <c r="AF42" s="12">
        <f t="shared" si="13"/>
        <v>150</v>
      </c>
      <c r="AG42" s="12">
        <f t="shared" si="13"/>
        <v>150</v>
      </c>
      <c r="AH42" s="12">
        <f t="shared" si="13"/>
        <v>150</v>
      </c>
      <c r="AI42" s="12">
        <f t="shared" si="13"/>
        <v>150</v>
      </c>
      <c r="AJ42" s="12">
        <f t="shared" si="13"/>
        <v>150</v>
      </c>
      <c r="AK42" s="12">
        <f t="shared" si="13"/>
        <v>150</v>
      </c>
      <c r="AL42" s="12">
        <f t="shared" si="13"/>
        <v>150</v>
      </c>
      <c r="AM42" s="12">
        <f t="shared" si="13"/>
        <v>150</v>
      </c>
      <c r="AN42" s="12">
        <f t="shared" si="13"/>
        <v>150</v>
      </c>
      <c r="AO42" s="12">
        <f t="shared" si="13"/>
        <v>150</v>
      </c>
    </row>
    <row r="43" spans="1:41" x14ac:dyDescent="0.15">
      <c r="A43" s="54"/>
      <c r="B43" s="52"/>
      <c r="C43" s="49"/>
      <c r="D43" s="5" t="s">
        <v>73</v>
      </c>
      <c r="E43" s="2">
        <v>0.5</v>
      </c>
      <c r="F43" s="12">
        <f>F$16*$E43</f>
        <v>0</v>
      </c>
      <c r="G43" s="12">
        <f t="shared" si="13"/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5</v>
      </c>
      <c r="S43" s="12">
        <f t="shared" si="13"/>
        <v>10</v>
      </c>
      <c r="T43" s="12">
        <f t="shared" si="13"/>
        <v>15</v>
      </c>
      <c r="U43" s="12">
        <f t="shared" si="13"/>
        <v>20</v>
      </c>
      <c r="V43" s="12">
        <f t="shared" si="13"/>
        <v>25</v>
      </c>
      <c r="W43" s="12">
        <f t="shared" si="13"/>
        <v>40</v>
      </c>
      <c r="X43" s="12">
        <f t="shared" si="13"/>
        <v>50</v>
      </c>
      <c r="Y43" s="12">
        <f t="shared" si="13"/>
        <v>60</v>
      </c>
      <c r="Z43" s="12">
        <f t="shared" si="13"/>
        <v>75</v>
      </c>
      <c r="AA43" s="12">
        <f t="shared" si="13"/>
        <v>75</v>
      </c>
      <c r="AB43" s="12">
        <f t="shared" si="13"/>
        <v>75</v>
      </c>
      <c r="AC43" s="12">
        <f t="shared" si="13"/>
        <v>75</v>
      </c>
      <c r="AD43" s="12">
        <f t="shared" si="13"/>
        <v>75</v>
      </c>
      <c r="AE43" s="12">
        <f t="shared" si="13"/>
        <v>75</v>
      </c>
      <c r="AF43" s="12">
        <f t="shared" si="13"/>
        <v>75</v>
      </c>
      <c r="AG43" s="12">
        <f t="shared" si="13"/>
        <v>75</v>
      </c>
      <c r="AH43" s="12">
        <f t="shared" si="13"/>
        <v>75</v>
      </c>
      <c r="AI43" s="12">
        <f t="shared" si="13"/>
        <v>75</v>
      </c>
      <c r="AJ43" s="12">
        <f t="shared" si="13"/>
        <v>75</v>
      </c>
      <c r="AK43" s="12">
        <f t="shared" si="13"/>
        <v>75</v>
      </c>
      <c r="AL43" s="12">
        <f t="shared" si="13"/>
        <v>75</v>
      </c>
      <c r="AM43" s="12">
        <f t="shared" si="13"/>
        <v>75</v>
      </c>
      <c r="AN43" s="12">
        <f t="shared" si="13"/>
        <v>75</v>
      </c>
      <c r="AO43" s="12">
        <f t="shared" si="13"/>
        <v>75</v>
      </c>
    </row>
    <row r="44" spans="1:41" x14ac:dyDescent="0.15">
      <c r="A44" s="54"/>
      <c r="B44" s="52"/>
      <c r="C44" s="49"/>
      <c r="D44" s="5" t="s">
        <v>74</v>
      </c>
      <c r="E44" s="2">
        <v>0</v>
      </c>
      <c r="F44" s="12">
        <f>F$16*$E44</f>
        <v>0</v>
      </c>
      <c r="G44" s="12">
        <f t="shared" si="13"/>
        <v>0</v>
      </c>
      <c r="H44" s="12">
        <f t="shared" si="13"/>
        <v>0</v>
      </c>
      <c r="I44" s="12">
        <f t="shared" si="13"/>
        <v>0</v>
      </c>
      <c r="J44" s="12">
        <f t="shared" si="13"/>
        <v>0</v>
      </c>
      <c r="K44" s="12">
        <f t="shared" si="13"/>
        <v>0</v>
      </c>
      <c r="L44" s="12">
        <f t="shared" si="13"/>
        <v>0</v>
      </c>
      <c r="M44" s="12">
        <f t="shared" si="13"/>
        <v>0</v>
      </c>
      <c r="N44" s="12">
        <f t="shared" si="13"/>
        <v>0</v>
      </c>
      <c r="O44" s="12">
        <f t="shared" si="13"/>
        <v>0</v>
      </c>
      <c r="P44" s="12">
        <f t="shared" si="13"/>
        <v>0</v>
      </c>
      <c r="Q44" s="12">
        <f t="shared" si="13"/>
        <v>0</v>
      </c>
      <c r="R44" s="12">
        <f t="shared" si="13"/>
        <v>0</v>
      </c>
      <c r="S44" s="12">
        <f t="shared" si="13"/>
        <v>0</v>
      </c>
      <c r="T44" s="12">
        <f t="shared" si="13"/>
        <v>0</v>
      </c>
      <c r="U44" s="12">
        <f t="shared" si="13"/>
        <v>0</v>
      </c>
      <c r="V44" s="12">
        <f t="shared" si="13"/>
        <v>0</v>
      </c>
      <c r="W44" s="12">
        <f t="shared" si="13"/>
        <v>0</v>
      </c>
      <c r="X44" s="12">
        <f t="shared" si="13"/>
        <v>0</v>
      </c>
      <c r="Y44" s="12">
        <f t="shared" si="13"/>
        <v>0</v>
      </c>
      <c r="Z44" s="12">
        <f t="shared" si="13"/>
        <v>0</v>
      </c>
      <c r="AA44" s="12">
        <f t="shared" si="13"/>
        <v>0</v>
      </c>
      <c r="AB44" s="12">
        <f t="shared" si="13"/>
        <v>0</v>
      </c>
      <c r="AC44" s="12">
        <f t="shared" si="13"/>
        <v>0</v>
      </c>
      <c r="AD44" s="12">
        <f t="shared" si="13"/>
        <v>0</v>
      </c>
      <c r="AE44" s="12">
        <f t="shared" si="13"/>
        <v>0</v>
      </c>
      <c r="AF44" s="12">
        <f t="shared" si="13"/>
        <v>0</v>
      </c>
      <c r="AG44" s="12">
        <f t="shared" si="13"/>
        <v>0</v>
      </c>
      <c r="AH44" s="12">
        <f t="shared" si="13"/>
        <v>0</v>
      </c>
      <c r="AI44" s="12">
        <f t="shared" si="13"/>
        <v>0</v>
      </c>
      <c r="AJ44" s="12">
        <f t="shared" si="13"/>
        <v>0</v>
      </c>
      <c r="AK44" s="12">
        <f t="shared" si="13"/>
        <v>0</v>
      </c>
      <c r="AL44" s="12">
        <f t="shared" si="13"/>
        <v>0</v>
      </c>
      <c r="AM44" s="12">
        <f t="shared" si="13"/>
        <v>0</v>
      </c>
      <c r="AN44" s="12">
        <f t="shared" si="13"/>
        <v>0</v>
      </c>
      <c r="AO44" s="12">
        <f t="shared" si="13"/>
        <v>0</v>
      </c>
    </row>
    <row r="45" spans="1:41" x14ac:dyDescent="0.15">
      <c r="A45" s="54"/>
      <c r="B45" s="52"/>
      <c r="C45" s="49" t="s">
        <v>81</v>
      </c>
      <c r="D45" s="5" t="s">
        <v>71</v>
      </c>
      <c r="E45" s="2">
        <v>1.8</v>
      </c>
      <c r="F45" s="12">
        <f>F$18*$E45</f>
        <v>0</v>
      </c>
      <c r="G45" s="12">
        <f t="shared" ref="G45:AO48" si="14">G$18*$E45</f>
        <v>0</v>
      </c>
      <c r="H45" s="12">
        <f t="shared" si="14"/>
        <v>0</v>
      </c>
      <c r="I45" s="12">
        <f t="shared" si="14"/>
        <v>0</v>
      </c>
      <c r="J45" s="12">
        <f t="shared" si="14"/>
        <v>0</v>
      </c>
      <c r="K45" s="12">
        <f t="shared" si="14"/>
        <v>0</v>
      </c>
      <c r="L45" s="12">
        <f t="shared" si="14"/>
        <v>0</v>
      </c>
      <c r="M45" s="12">
        <f t="shared" si="14"/>
        <v>0</v>
      </c>
      <c r="N45" s="12">
        <f t="shared" si="14"/>
        <v>0</v>
      </c>
      <c r="O45" s="12">
        <f t="shared" si="14"/>
        <v>0</v>
      </c>
      <c r="P45" s="12">
        <f t="shared" si="14"/>
        <v>0</v>
      </c>
      <c r="Q45" s="12">
        <f t="shared" si="14"/>
        <v>0</v>
      </c>
      <c r="R45" s="12">
        <f t="shared" si="14"/>
        <v>18</v>
      </c>
      <c r="S45" s="12">
        <f t="shared" si="14"/>
        <v>18</v>
      </c>
      <c r="T45" s="12">
        <f t="shared" si="14"/>
        <v>18</v>
      </c>
      <c r="U45" s="12">
        <f t="shared" si="14"/>
        <v>18</v>
      </c>
      <c r="V45" s="12">
        <f t="shared" si="14"/>
        <v>18</v>
      </c>
      <c r="W45" s="12">
        <f t="shared" si="14"/>
        <v>18</v>
      </c>
      <c r="X45" s="12">
        <f t="shared" si="14"/>
        <v>36</v>
      </c>
      <c r="Y45" s="12">
        <f t="shared" si="14"/>
        <v>36</v>
      </c>
      <c r="Z45" s="12">
        <f t="shared" si="14"/>
        <v>36</v>
      </c>
      <c r="AA45" s="12">
        <f t="shared" si="14"/>
        <v>36</v>
      </c>
      <c r="AB45" s="12">
        <f t="shared" si="14"/>
        <v>36</v>
      </c>
      <c r="AC45" s="12">
        <f t="shared" si="14"/>
        <v>36</v>
      </c>
      <c r="AD45" s="12">
        <f t="shared" si="14"/>
        <v>36</v>
      </c>
      <c r="AE45" s="12">
        <f t="shared" si="14"/>
        <v>36</v>
      </c>
      <c r="AF45" s="12">
        <f t="shared" si="14"/>
        <v>36</v>
      </c>
      <c r="AG45" s="12">
        <f t="shared" si="14"/>
        <v>36</v>
      </c>
      <c r="AH45" s="12">
        <f t="shared" si="14"/>
        <v>36</v>
      </c>
      <c r="AI45" s="12">
        <f t="shared" si="14"/>
        <v>36</v>
      </c>
      <c r="AJ45" s="12">
        <f t="shared" si="14"/>
        <v>36</v>
      </c>
      <c r="AK45" s="12">
        <f t="shared" si="14"/>
        <v>36</v>
      </c>
      <c r="AL45" s="12">
        <f t="shared" si="14"/>
        <v>36</v>
      </c>
      <c r="AM45" s="12">
        <f t="shared" si="14"/>
        <v>36</v>
      </c>
      <c r="AN45" s="12">
        <f t="shared" si="14"/>
        <v>36</v>
      </c>
      <c r="AO45" s="12">
        <f t="shared" si="14"/>
        <v>36</v>
      </c>
    </row>
    <row r="46" spans="1:41" x14ac:dyDescent="0.15">
      <c r="A46" s="54"/>
      <c r="B46" s="52"/>
      <c r="C46" s="49"/>
      <c r="D46" s="5" t="s">
        <v>72</v>
      </c>
      <c r="E46" s="2">
        <v>1</v>
      </c>
      <c r="F46" s="12">
        <f>F$18*$E46</f>
        <v>0</v>
      </c>
      <c r="G46" s="12">
        <f t="shared" si="14"/>
        <v>0</v>
      </c>
      <c r="H46" s="12">
        <f t="shared" si="14"/>
        <v>0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10</v>
      </c>
      <c r="S46" s="12">
        <f t="shared" si="14"/>
        <v>10</v>
      </c>
      <c r="T46" s="12">
        <f t="shared" si="14"/>
        <v>10</v>
      </c>
      <c r="U46" s="12">
        <f t="shared" si="14"/>
        <v>10</v>
      </c>
      <c r="V46" s="12">
        <f t="shared" si="14"/>
        <v>10</v>
      </c>
      <c r="W46" s="12">
        <f t="shared" si="14"/>
        <v>10</v>
      </c>
      <c r="X46" s="12">
        <f t="shared" si="14"/>
        <v>20</v>
      </c>
      <c r="Y46" s="12">
        <f t="shared" si="14"/>
        <v>20</v>
      </c>
      <c r="Z46" s="12">
        <f t="shared" si="14"/>
        <v>20</v>
      </c>
      <c r="AA46" s="12">
        <f t="shared" si="14"/>
        <v>20</v>
      </c>
      <c r="AB46" s="12">
        <f t="shared" si="14"/>
        <v>20</v>
      </c>
      <c r="AC46" s="12">
        <f t="shared" si="14"/>
        <v>20</v>
      </c>
      <c r="AD46" s="12">
        <f t="shared" si="14"/>
        <v>20</v>
      </c>
      <c r="AE46" s="12">
        <f t="shared" si="14"/>
        <v>20</v>
      </c>
      <c r="AF46" s="12">
        <f t="shared" si="14"/>
        <v>20</v>
      </c>
      <c r="AG46" s="12">
        <f t="shared" si="14"/>
        <v>20</v>
      </c>
      <c r="AH46" s="12">
        <f t="shared" si="14"/>
        <v>20</v>
      </c>
      <c r="AI46" s="12">
        <f t="shared" si="14"/>
        <v>20</v>
      </c>
      <c r="AJ46" s="12">
        <f t="shared" si="14"/>
        <v>20</v>
      </c>
      <c r="AK46" s="12">
        <f t="shared" si="14"/>
        <v>20</v>
      </c>
      <c r="AL46" s="12">
        <f t="shared" si="14"/>
        <v>20</v>
      </c>
      <c r="AM46" s="12">
        <f t="shared" si="14"/>
        <v>20</v>
      </c>
      <c r="AN46" s="12">
        <f t="shared" si="14"/>
        <v>20</v>
      </c>
      <c r="AO46" s="12">
        <f t="shared" si="14"/>
        <v>20</v>
      </c>
    </row>
    <row r="47" spans="1:41" x14ac:dyDescent="0.15">
      <c r="A47" s="54"/>
      <c r="B47" s="52"/>
      <c r="C47" s="49"/>
      <c r="D47" s="5" t="s">
        <v>73</v>
      </c>
      <c r="E47" s="2">
        <v>0.5</v>
      </c>
      <c r="F47" s="12">
        <f>F$18*$E47</f>
        <v>0</v>
      </c>
      <c r="G47" s="12">
        <f t="shared" si="14"/>
        <v>0</v>
      </c>
      <c r="H47" s="12">
        <f t="shared" si="14"/>
        <v>0</v>
      </c>
      <c r="I47" s="12">
        <f t="shared" si="14"/>
        <v>0</v>
      </c>
      <c r="J47" s="12">
        <f t="shared" si="14"/>
        <v>0</v>
      </c>
      <c r="K47" s="12">
        <f t="shared" si="14"/>
        <v>0</v>
      </c>
      <c r="L47" s="12">
        <f t="shared" si="14"/>
        <v>0</v>
      </c>
      <c r="M47" s="12">
        <f t="shared" si="14"/>
        <v>0</v>
      </c>
      <c r="N47" s="12">
        <f t="shared" si="14"/>
        <v>0</v>
      </c>
      <c r="O47" s="12">
        <f t="shared" si="14"/>
        <v>0</v>
      </c>
      <c r="P47" s="12">
        <f t="shared" si="14"/>
        <v>0</v>
      </c>
      <c r="Q47" s="12">
        <f t="shared" si="14"/>
        <v>0</v>
      </c>
      <c r="R47" s="12">
        <f t="shared" si="14"/>
        <v>5</v>
      </c>
      <c r="S47" s="12">
        <f t="shared" si="14"/>
        <v>5</v>
      </c>
      <c r="T47" s="12">
        <f t="shared" si="14"/>
        <v>5</v>
      </c>
      <c r="U47" s="12">
        <f t="shared" si="14"/>
        <v>5</v>
      </c>
      <c r="V47" s="12">
        <f t="shared" si="14"/>
        <v>5</v>
      </c>
      <c r="W47" s="12">
        <f t="shared" si="14"/>
        <v>5</v>
      </c>
      <c r="X47" s="12">
        <f t="shared" si="14"/>
        <v>10</v>
      </c>
      <c r="Y47" s="12">
        <f t="shared" si="14"/>
        <v>10</v>
      </c>
      <c r="Z47" s="12">
        <f t="shared" si="14"/>
        <v>10</v>
      </c>
      <c r="AA47" s="12">
        <f t="shared" si="14"/>
        <v>10</v>
      </c>
      <c r="AB47" s="12">
        <f t="shared" si="14"/>
        <v>10</v>
      </c>
      <c r="AC47" s="12">
        <f t="shared" si="14"/>
        <v>10</v>
      </c>
      <c r="AD47" s="12">
        <f t="shared" si="14"/>
        <v>10</v>
      </c>
      <c r="AE47" s="12">
        <f t="shared" si="14"/>
        <v>10</v>
      </c>
      <c r="AF47" s="12">
        <f t="shared" si="14"/>
        <v>10</v>
      </c>
      <c r="AG47" s="12">
        <f t="shared" si="14"/>
        <v>10</v>
      </c>
      <c r="AH47" s="12">
        <f t="shared" si="14"/>
        <v>10</v>
      </c>
      <c r="AI47" s="12">
        <f t="shared" si="14"/>
        <v>10</v>
      </c>
      <c r="AJ47" s="12">
        <f t="shared" si="14"/>
        <v>10</v>
      </c>
      <c r="AK47" s="12">
        <f t="shared" si="14"/>
        <v>10</v>
      </c>
      <c r="AL47" s="12">
        <f t="shared" si="14"/>
        <v>10</v>
      </c>
      <c r="AM47" s="12">
        <f t="shared" si="14"/>
        <v>10</v>
      </c>
      <c r="AN47" s="12">
        <f t="shared" si="14"/>
        <v>10</v>
      </c>
      <c r="AO47" s="12">
        <f t="shared" si="14"/>
        <v>10</v>
      </c>
    </row>
    <row r="48" spans="1:41" x14ac:dyDescent="0.15">
      <c r="A48" s="54"/>
      <c r="B48" s="52"/>
      <c r="C48" s="49"/>
      <c r="D48" s="5" t="s">
        <v>74</v>
      </c>
      <c r="E48" s="2">
        <v>0</v>
      </c>
      <c r="F48" s="12">
        <f>F$18*$E48</f>
        <v>0</v>
      </c>
      <c r="G48" s="12">
        <f t="shared" si="14"/>
        <v>0</v>
      </c>
      <c r="H48" s="12">
        <f t="shared" si="14"/>
        <v>0</v>
      </c>
      <c r="I48" s="12">
        <f t="shared" si="14"/>
        <v>0</v>
      </c>
      <c r="J48" s="12">
        <f t="shared" si="14"/>
        <v>0</v>
      </c>
      <c r="K48" s="12">
        <f t="shared" si="14"/>
        <v>0</v>
      </c>
      <c r="L48" s="12">
        <f t="shared" si="14"/>
        <v>0</v>
      </c>
      <c r="M48" s="12">
        <f t="shared" si="14"/>
        <v>0</v>
      </c>
      <c r="N48" s="12">
        <f t="shared" si="14"/>
        <v>0</v>
      </c>
      <c r="O48" s="12">
        <f t="shared" si="14"/>
        <v>0</v>
      </c>
      <c r="P48" s="12">
        <f t="shared" si="14"/>
        <v>0</v>
      </c>
      <c r="Q48" s="12">
        <f t="shared" si="14"/>
        <v>0</v>
      </c>
      <c r="R48" s="12">
        <f t="shared" si="14"/>
        <v>0</v>
      </c>
      <c r="S48" s="12">
        <f t="shared" si="14"/>
        <v>0</v>
      </c>
      <c r="T48" s="12">
        <f t="shared" si="14"/>
        <v>0</v>
      </c>
      <c r="U48" s="12">
        <f t="shared" si="14"/>
        <v>0</v>
      </c>
      <c r="V48" s="12">
        <f t="shared" si="14"/>
        <v>0</v>
      </c>
      <c r="W48" s="12">
        <f t="shared" si="14"/>
        <v>0</v>
      </c>
      <c r="X48" s="12">
        <f t="shared" si="14"/>
        <v>0</v>
      </c>
      <c r="Y48" s="12">
        <f t="shared" si="14"/>
        <v>0</v>
      </c>
      <c r="Z48" s="12">
        <f t="shared" si="14"/>
        <v>0</v>
      </c>
      <c r="AA48" s="12">
        <f t="shared" si="14"/>
        <v>0</v>
      </c>
      <c r="AB48" s="12">
        <f t="shared" si="14"/>
        <v>0</v>
      </c>
      <c r="AC48" s="12">
        <f t="shared" si="14"/>
        <v>0</v>
      </c>
      <c r="AD48" s="12">
        <f t="shared" si="14"/>
        <v>0</v>
      </c>
      <c r="AE48" s="12">
        <f t="shared" si="14"/>
        <v>0</v>
      </c>
      <c r="AF48" s="12">
        <f t="shared" si="14"/>
        <v>0</v>
      </c>
      <c r="AG48" s="12">
        <f t="shared" si="14"/>
        <v>0</v>
      </c>
      <c r="AH48" s="12">
        <f t="shared" si="14"/>
        <v>0</v>
      </c>
      <c r="AI48" s="12">
        <f t="shared" si="14"/>
        <v>0</v>
      </c>
      <c r="AJ48" s="12">
        <f t="shared" si="14"/>
        <v>0</v>
      </c>
      <c r="AK48" s="12">
        <f t="shared" si="14"/>
        <v>0</v>
      </c>
      <c r="AL48" s="12">
        <f t="shared" si="14"/>
        <v>0</v>
      </c>
      <c r="AM48" s="12">
        <f t="shared" si="14"/>
        <v>0</v>
      </c>
      <c r="AN48" s="12">
        <f t="shared" si="14"/>
        <v>0</v>
      </c>
      <c r="AO48" s="12">
        <f t="shared" si="14"/>
        <v>0</v>
      </c>
    </row>
    <row r="49" spans="1:41" x14ac:dyDescent="0.15">
      <c r="A49" s="54"/>
      <c r="B49" s="52"/>
      <c r="C49" s="49" t="s">
        <v>24</v>
      </c>
      <c r="D49" s="5" t="s">
        <v>71</v>
      </c>
      <c r="E49" s="2"/>
      <c r="F49" s="12">
        <f>F21+F25+F29+F33+F37+F41+F45</f>
        <v>0</v>
      </c>
      <c r="G49" s="12">
        <f t="shared" ref="G49:AO49" si="15">G21+G25+G29+G33+G37+G41+G45</f>
        <v>0</v>
      </c>
      <c r="H49" s="12">
        <f t="shared" si="15"/>
        <v>0</v>
      </c>
      <c r="I49" s="12">
        <f t="shared" si="15"/>
        <v>41</v>
      </c>
      <c r="J49" s="12">
        <f t="shared" si="15"/>
        <v>72</v>
      </c>
      <c r="K49" s="12">
        <f t="shared" si="15"/>
        <v>113</v>
      </c>
      <c r="L49" s="12">
        <f t="shared" si="15"/>
        <v>144</v>
      </c>
      <c r="M49" s="12">
        <f t="shared" si="15"/>
        <v>195</v>
      </c>
      <c r="N49" s="12">
        <f t="shared" si="15"/>
        <v>280</v>
      </c>
      <c r="O49" s="12">
        <f t="shared" si="15"/>
        <v>418</v>
      </c>
      <c r="P49" s="12">
        <f t="shared" si="15"/>
        <v>481</v>
      </c>
      <c r="Q49" s="12">
        <f t="shared" si="15"/>
        <v>632</v>
      </c>
      <c r="R49" s="12">
        <f t="shared" si="15"/>
        <v>854</v>
      </c>
      <c r="S49" s="12">
        <f t="shared" si="15"/>
        <v>1094</v>
      </c>
      <c r="T49" s="12">
        <f t="shared" si="15"/>
        <v>1220</v>
      </c>
      <c r="U49" s="12">
        <f t="shared" si="15"/>
        <v>1310</v>
      </c>
      <c r="V49" s="12">
        <f t="shared" si="15"/>
        <v>1328</v>
      </c>
      <c r="W49" s="12">
        <f t="shared" si="15"/>
        <v>1382</v>
      </c>
      <c r="X49" s="12">
        <f t="shared" si="15"/>
        <v>1436</v>
      </c>
      <c r="Y49" s="12">
        <f t="shared" si="15"/>
        <v>1472</v>
      </c>
      <c r="Z49" s="12">
        <f t="shared" si="15"/>
        <v>1526</v>
      </c>
      <c r="AA49" s="12">
        <f t="shared" si="15"/>
        <v>1526</v>
      </c>
      <c r="AB49" s="12">
        <f t="shared" si="15"/>
        <v>1526</v>
      </c>
      <c r="AC49" s="12">
        <f t="shared" si="15"/>
        <v>1526</v>
      </c>
      <c r="AD49" s="12">
        <f t="shared" si="15"/>
        <v>1526</v>
      </c>
      <c r="AE49" s="12">
        <f t="shared" si="15"/>
        <v>1526</v>
      </c>
      <c r="AF49" s="12">
        <f t="shared" si="15"/>
        <v>1526</v>
      </c>
      <c r="AG49" s="12">
        <f t="shared" si="15"/>
        <v>1526</v>
      </c>
      <c r="AH49" s="12">
        <f t="shared" si="15"/>
        <v>1526</v>
      </c>
      <c r="AI49" s="12">
        <f t="shared" si="15"/>
        <v>1526</v>
      </c>
      <c r="AJ49" s="12">
        <f t="shared" si="15"/>
        <v>1526</v>
      </c>
      <c r="AK49" s="12">
        <f t="shared" si="15"/>
        <v>1526</v>
      </c>
      <c r="AL49" s="12">
        <f t="shared" si="15"/>
        <v>1526</v>
      </c>
      <c r="AM49" s="12">
        <f t="shared" si="15"/>
        <v>1526</v>
      </c>
      <c r="AN49" s="12">
        <f t="shared" si="15"/>
        <v>1526</v>
      </c>
      <c r="AO49" s="12">
        <f t="shared" si="15"/>
        <v>1526</v>
      </c>
    </row>
    <row r="50" spans="1:41" x14ac:dyDescent="0.15">
      <c r="A50" s="54"/>
      <c r="B50" s="52"/>
      <c r="C50" s="49"/>
      <c r="D50" s="5" t="s">
        <v>72</v>
      </c>
      <c r="E50" s="2"/>
      <c r="F50" s="12">
        <f t="shared" ref="F50:AO50" si="16">F22+F26+F30+F34+F38+F42+F46</f>
        <v>0</v>
      </c>
      <c r="G50" s="12">
        <f t="shared" si="16"/>
        <v>0</v>
      </c>
      <c r="H50" s="12">
        <f t="shared" si="16"/>
        <v>0</v>
      </c>
      <c r="I50" s="12">
        <f t="shared" si="16"/>
        <v>30</v>
      </c>
      <c r="J50" s="12">
        <f t="shared" si="16"/>
        <v>52</v>
      </c>
      <c r="K50" s="12">
        <f t="shared" si="16"/>
        <v>82</v>
      </c>
      <c r="L50" s="12">
        <f t="shared" si="16"/>
        <v>104</v>
      </c>
      <c r="M50" s="12">
        <f t="shared" si="16"/>
        <v>142</v>
      </c>
      <c r="N50" s="12">
        <f t="shared" si="16"/>
        <v>202</v>
      </c>
      <c r="O50" s="12">
        <f t="shared" si="16"/>
        <v>298</v>
      </c>
      <c r="P50" s="12">
        <f t="shared" si="16"/>
        <v>338</v>
      </c>
      <c r="Q50" s="12">
        <f t="shared" si="16"/>
        <v>440</v>
      </c>
      <c r="R50" s="12">
        <f t="shared" si="16"/>
        <v>580</v>
      </c>
      <c r="S50" s="12">
        <f t="shared" si="16"/>
        <v>730</v>
      </c>
      <c r="T50" s="12">
        <f t="shared" si="16"/>
        <v>800</v>
      </c>
      <c r="U50" s="12">
        <f t="shared" si="16"/>
        <v>850</v>
      </c>
      <c r="V50" s="12">
        <f t="shared" si="16"/>
        <v>860</v>
      </c>
      <c r="W50" s="12">
        <f t="shared" si="16"/>
        <v>890</v>
      </c>
      <c r="X50" s="12">
        <f t="shared" si="16"/>
        <v>920</v>
      </c>
      <c r="Y50" s="12">
        <f t="shared" si="16"/>
        <v>940</v>
      </c>
      <c r="Z50" s="12">
        <f t="shared" si="16"/>
        <v>970</v>
      </c>
      <c r="AA50" s="12">
        <f t="shared" si="16"/>
        <v>970</v>
      </c>
      <c r="AB50" s="12">
        <f t="shared" si="16"/>
        <v>970</v>
      </c>
      <c r="AC50" s="12">
        <f t="shared" si="16"/>
        <v>970</v>
      </c>
      <c r="AD50" s="12">
        <f t="shared" si="16"/>
        <v>970</v>
      </c>
      <c r="AE50" s="12">
        <f t="shared" si="16"/>
        <v>970</v>
      </c>
      <c r="AF50" s="12">
        <f t="shared" si="16"/>
        <v>970</v>
      </c>
      <c r="AG50" s="12">
        <f t="shared" si="16"/>
        <v>970</v>
      </c>
      <c r="AH50" s="12">
        <f t="shared" si="16"/>
        <v>970</v>
      </c>
      <c r="AI50" s="12">
        <f t="shared" si="16"/>
        <v>970</v>
      </c>
      <c r="AJ50" s="12">
        <f t="shared" si="16"/>
        <v>970</v>
      </c>
      <c r="AK50" s="12">
        <f t="shared" si="16"/>
        <v>970</v>
      </c>
      <c r="AL50" s="12">
        <f t="shared" si="16"/>
        <v>970</v>
      </c>
      <c r="AM50" s="12">
        <f t="shared" si="16"/>
        <v>970</v>
      </c>
      <c r="AN50" s="12">
        <f t="shared" si="16"/>
        <v>970</v>
      </c>
      <c r="AO50" s="12">
        <f t="shared" si="16"/>
        <v>970</v>
      </c>
    </row>
    <row r="51" spans="1:41" x14ac:dyDescent="0.15">
      <c r="A51" s="54"/>
      <c r="B51" s="52"/>
      <c r="C51" s="49"/>
      <c r="D51" s="5" t="s">
        <v>73</v>
      </c>
      <c r="E51" s="2"/>
      <c r="F51" s="12">
        <f t="shared" ref="F51:AO51" si="17">F23+F27+F31+F35+F39+F43+F47</f>
        <v>0</v>
      </c>
      <c r="G51" s="12">
        <f t="shared" si="17"/>
        <v>0</v>
      </c>
      <c r="H51" s="12">
        <f t="shared" si="17"/>
        <v>0</v>
      </c>
      <c r="I51" s="12">
        <f t="shared" si="17"/>
        <v>1.5</v>
      </c>
      <c r="J51" s="12">
        <f t="shared" si="17"/>
        <v>2.5</v>
      </c>
      <c r="K51" s="12">
        <f t="shared" si="17"/>
        <v>4</v>
      </c>
      <c r="L51" s="12">
        <f t="shared" si="17"/>
        <v>5</v>
      </c>
      <c r="M51" s="12">
        <f t="shared" si="17"/>
        <v>7</v>
      </c>
      <c r="N51" s="12">
        <f t="shared" si="17"/>
        <v>9.5</v>
      </c>
      <c r="O51" s="12">
        <f t="shared" si="17"/>
        <v>18</v>
      </c>
      <c r="P51" s="12">
        <f t="shared" si="17"/>
        <v>23</v>
      </c>
      <c r="Q51" s="12">
        <f t="shared" si="17"/>
        <v>35</v>
      </c>
      <c r="R51" s="12">
        <f t="shared" si="17"/>
        <v>55</v>
      </c>
      <c r="S51" s="12">
        <f t="shared" si="17"/>
        <v>80</v>
      </c>
      <c r="T51" s="12">
        <f t="shared" si="17"/>
        <v>115</v>
      </c>
      <c r="U51" s="12">
        <f t="shared" si="17"/>
        <v>140</v>
      </c>
      <c r="V51" s="12">
        <f t="shared" si="17"/>
        <v>145</v>
      </c>
      <c r="W51" s="12">
        <f t="shared" si="17"/>
        <v>160</v>
      </c>
      <c r="X51" s="12">
        <f t="shared" si="17"/>
        <v>175</v>
      </c>
      <c r="Y51" s="12">
        <f t="shared" si="17"/>
        <v>185</v>
      </c>
      <c r="Z51" s="12">
        <f t="shared" si="17"/>
        <v>200</v>
      </c>
      <c r="AA51" s="12">
        <f t="shared" si="17"/>
        <v>200</v>
      </c>
      <c r="AB51" s="12">
        <f t="shared" si="17"/>
        <v>200</v>
      </c>
      <c r="AC51" s="12">
        <f t="shared" si="17"/>
        <v>200</v>
      </c>
      <c r="AD51" s="12">
        <f t="shared" si="17"/>
        <v>200</v>
      </c>
      <c r="AE51" s="12">
        <f t="shared" si="17"/>
        <v>200</v>
      </c>
      <c r="AF51" s="12">
        <f t="shared" si="17"/>
        <v>200</v>
      </c>
      <c r="AG51" s="12">
        <f t="shared" si="17"/>
        <v>200</v>
      </c>
      <c r="AH51" s="12">
        <f t="shared" si="17"/>
        <v>200</v>
      </c>
      <c r="AI51" s="12">
        <f t="shared" si="17"/>
        <v>200</v>
      </c>
      <c r="AJ51" s="12">
        <f t="shared" si="17"/>
        <v>200</v>
      </c>
      <c r="AK51" s="12">
        <f t="shared" si="17"/>
        <v>200</v>
      </c>
      <c r="AL51" s="12">
        <f t="shared" si="17"/>
        <v>200</v>
      </c>
      <c r="AM51" s="12">
        <f t="shared" si="17"/>
        <v>200</v>
      </c>
      <c r="AN51" s="12">
        <f t="shared" si="17"/>
        <v>200</v>
      </c>
      <c r="AO51" s="12">
        <f t="shared" si="17"/>
        <v>200</v>
      </c>
    </row>
    <row r="52" spans="1:41" x14ac:dyDescent="0.15">
      <c r="A52" s="54"/>
      <c r="B52" s="52"/>
      <c r="C52" s="49"/>
      <c r="D52" s="5" t="s">
        <v>74</v>
      </c>
      <c r="E52" s="2"/>
      <c r="F52" s="12">
        <f t="shared" ref="F52:AO52" si="18">F24+F28+F32+F36+F40+F44+F48</f>
        <v>0</v>
      </c>
      <c r="G52" s="12">
        <f t="shared" si="18"/>
        <v>0</v>
      </c>
      <c r="H52" s="12">
        <f t="shared" si="18"/>
        <v>0</v>
      </c>
      <c r="I52" s="12">
        <f t="shared" si="18"/>
        <v>5</v>
      </c>
      <c r="J52" s="12">
        <f t="shared" si="18"/>
        <v>5</v>
      </c>
      <c r="K52" s="12">
        <f t="shared" si="18"/>
        <v>10</v>
      </c>
      <c r="L52" s="12">
        <f t="shared" si="18"/>
        <v>10</v>
      </c>
      <c r="M52" s="12">
        <f t="shared" si="18"/>
        <v>20</v>
      </c>
      <c r="N52" s="12">
        <f t="shared" si="18"/>
        <v>20</v>
      </c>
      <c r="O52" s="12">
        <f t="shared" si="18"/>
        <v>30</v>
      </c>
      <c r="P52" s="12">
        <f t="shared" si="18"/>
        <v>30</v>
      </c>
      <c r="Q52" s="12">
        <f t="shared" si="18"/>
        <v>50</v>
      </c>
      <c r="R52" s="12">
        <f t="shared" si="18"/>
        <v>50</v>
      </c>
      <c r="S52" s="12">
        <f t="shared" si="18"/>
        <v>50</v>
      </c>
      <c r="T52" s="12">
        <f t="shared" si="18"/>
        <v>50</v>
      </c>
      <c r="U52" s="12">
        <f t="shared" si="18"/>
        <v>50</v>
      </c>
      <c r="V52" s="12">
        <f t="shared" si="18"/>
        <v>50</v>
      </c>
      <c r="W52" s="12">
        <f t="shared" si="18"/>
        <v>50</v>
      </c>
      <c r="X52" s="12">
        <f t="shared" si="18"/>
        <v>50</v>
      </c>
      <c r="Y52" s="12">
        <f t="shared" si="18"/>
        <v>50</v>
      </c>
      <c r="Z52" s="12">
        <f t="shared" si="18"/>
        <v>50</v>
      </c>
      <c r="AA52" s="12">
        <f t="shared" si="18"/>
        <v>50</v>
      </c>
      <c r="AB52" s="12">
        <f t="shared" si="18"/>
        <v>50</v>
      </c>
      <c r="AC52" s="12">
        <f t="shared" si="18"/>
        <v>50</v>
      </c>
      <c r="AD52" s="12">
        <f t="shared" si="18"/>
        <v>50</v>
      </c>
      <c r="AE52" s="12">
        <f t="shared" si="18"/>
        <v>50</v>
      </c>
      <c r="AF52" s="12">
        <f t="shared" si="18"/>
        <v>50</v>
      </c>
      <c r="AG52" s="12">
        <f t="shared" si="18"/>
        <v>50</v>
      </c>
      <c r="AH52" s="12">
        <f t="shared" si="18"/>
        <v>50</v>
      </c>
      <c r="AI52" s="12">
        <f t="shared" si="18"/>
        <v>50</v>
      </c>
      <c r="AJ52" s="12">
        <f t="shared" si="18"/>
        <v>50</v>
      </c>
      <c r="AK52" s="12">
        <f t="shared" si="18"/>
        <v>50</v>
      </c>
      <c r="AL52" s="12">
        <f t="shared" si="18"/>
        <v>50</v>
      </c>
      <c r="AM52" s="12">
        <f t="shared" si="18"/>
        <v>50</v>
      </c>
      <c r="AN52" s="12">
        <f t="shared" si="18"/>
        <v>50</v>
      </c>
      <c r="AO52" s="12">
        <f t="shared" si="18"/>
        <v>50</v>
      </c>
    </row>
    <row r="53" spans="1:41" x14ac:dyDescent="0.15">
      <c r="A53" s="54"/>
      <c r="B53" s="52"/>
      <c r="C53" s="48" t="s">
        <v>54</v>
      </c>
      <c r="D53" s="48"/>
      <c r="E53" s="14"/>
      <c r="F53" s="34">
        <f t="shared" ref="F53:AO53" si="19">SUM(F49:F52)</f>
        <v>0</v>
      </c>
      <c r="G53" s="34">
        <f t="shared" si="19"/>
        <v>0</v>
      </c>
      <c r="H53" s="34">
        <f t="shared" si="19"/>
        <v>0</v>
      </c>
      <c r="I53" s="34">
        <f t="shared" si="19"/>
        <v>77.5</v>
      </c>
      <c r="J53" s="34">
        <f t="shared" si="19"/>
        <v>131.5</v>
      </c>
      <c r="K53" s="34">
        <f t="shared" si="19"/>
        <v>209</v>
      </c>
      <c r="L53" s="34">
        <f t="shared" si="19"/>
        <v>263</v>
      </c>
      <c r="M53" s="34">
        <f t="shared" si="19"/>
        <v>364</v>
      </c>
      <c r="N53" s="34">
        <f t="shared" si="19"/>
        <v>511.5</v>
      </c>
      <c r="O53" s="34">
        <f t="shared" si="19"/>
        <v>764</v>
      </c>
      <c r="P53" s="34">
        <f t="shared" si="19"/>
        <v>872</v>
      </c>
      <c r="Q53" s="34">
        <f t="shared" si="19"/>
        <v>1157</v>
      </c>
      <c r="R53" s="34">
        <f t="shared" si="19"/>
        <v>1539</v>
      </c>
      <c r="S53" s="34">
        <f t="shared" si="19"/>
        <v>1954</v>
      </c>
      <c r="T53" s="34">
        <f t="shared" si="19"/>
        <v>2185</v>
      </c>
      <c r="U53" s="34">
        <f t="shared" si="19"/>
        <v>2350</v>
      </c>
      <c r="V53" s="34">
        <f t="shared" si="19"/>
        <v>2383</v>
      </c>
      <c r="W53" s="34">
        <f t="shared" si="19"/>
        <v>2482</v>
      </c>
      <c r="X53" s="34">
        <f t="shared" si="19"/>
        <v>2581</v>
      </c>
      <c r="Y53" s="34">
        <f t="shared" si="19"/>
        <v>2647</v>
      </c>
      <c r="Z53" s="34">
        <f t="shared" si="19"/>
        <v>2746</v>
      </c>
      <c r="AA53" s="34">
        <f t="shared" si="19"/>
        <v>2746</v>
      </c>
      <c r="AB53" s="34">
        <f t="shared" si="19"/>
        <v>2746</v>
      </c>
      <c r="AC53" s="34">
        <f t="shared" si="19"/>
        <v>2746</v>
      </c>
      <c r="AD53" s="34">
        <f t="shared" si="19"/>
        <v>2746</v>
      </c>
      <c r="AE53" s="34">
        <f t="shared" si="19"/>
        <v>2746</v>
      </c>
      <c r="AF53" s="34">
        <f t="shared" si="19"/>
        <v>2746</v>
      </c>
      <c r="AG53" s="34">
        <f t="shared" si="19"/>
        <v>2746</v>
      </c>
      <c r="AH53" s="34">
        <f t="shared" si="19"/>
        <v>2746</v>
      </c>
      <c r="AI53" s="34">
        <f t="shared" si="19"/>
        <v>2746</v>
      </c>
      <c r="AJ53" s="34">
        <f t="shared" si="19"/>
        <v>2746</v>
      </c>
      <c r="AK53" s="34">
        <f t="shared" si="19"/>
        <v>2746</v>
      </c>
      <c r="AL53" s="34">
        <f t="shared" si="19"/>
        <v>2746</v>
      </c>
      <c r="AM53" s="34">
        <f t="shared" si="19"/>
        <v>2746</v>
      </c>
      <c r="AN53" s="34">
        <f t="shared" si="19"/>
        <v>2746</v>
      </c>
      <c r="AO53" s="34">
        <f t="shared" si="19"/>
        <v>2746</v>
      </c>
    </row>
    <row r="54" spans="1:41" ht="14.25" customHeight="1" x14ac:dyDescent="0.15">
      <c r="A54" s="54"/>
      <c r="B54" s="52" t="s">
        <v>23</v>
      </c>
      <c r="C54" s="39" t="s">
        <v>96</v>
      </c>
      <c r="D54" s="39"/>
      <c r="E54" s="2"/>
      <c r="F54" s="12">
        <v>200</v>
      </c>
      <c r="G54" s="12">
        <v>200</v>
      </c>
      <c r="H54" s="12">
        <v>200</v>
      </c>
      <c r="I54" s="12">
        <v>200</v>
      </c>
      <c r="J54" s="12">
        <v>200</v>
      </c>
      <c r="K54" s="12">
        <v>200</v>
      </c>
      <c r="L54" s="12">
        <v>200</v>
      </c>
      <c r="M54" s="12">
        <v>200</v>
      </c>
      <c r="N54" s="12">
        <v>200</v>
      </c>
      <c r="O54" s="12">
        <v>200</v>
      </c>
      <c r="P54" s="12">
        <v>200</v>
      </c>
      <c r="Q54" s="12">
        <v>200</v>
      </c>
      <c r="R54" s="12">
        <v>400</v>
      </c>
      <c r="S54" s="12">
        <v>400</v>
      </c>
      <c r="T54" s="12">
        <v>400</v>
      </c>
      <c r="U54" s="12">
        <v>400</v>
      </c>
      <c r="V54" s="12">
        <v>400</v>
      </c>
      <c r="W54" s="12">
        <v>400</v>
      </c>
      <c r="X54" s="12">
        <v>400</v>
      </c>
      <c r="Y54" s="12">
        <v>400</v>
      </c>
      <c r="Z54" s="12">
        <v>400</v>
      </c>
      <c r="AA54" s="12">
        <v>400</v>
      </c>
      <c r="AB54" s="12">
        <v>400</v>
      </c>
      <c r="AC54" s="12">
        <v>400</v>
      </c>
      <c r="AD54" s="12">
        <v>500</v>
      </c>
      <c r="AE54" s="12">
        <v>500</v>
      </c>
      <c r="AF54" s="12">
        <v>500</v>
      </c>
      <c r="AG54" s="12">
        <v>500</v>
      </c>
      <c r="AH54" s="12">
        <v>500</v>
      </c>
      <c r="AI54" s="12">
        <v>500</v>
      </c>
      <c r="AJ54" s="12">
        <v>500</v>
      </c>
      <c r="AK54" s="12">
        <v>500</v>
      </c>
      <c r="AL54" s="12">
        <v>500</v>
      </c>
      <c r="AM54" s="12">
        <v>500</v>
      </c>
      <c r="AN54" s="12">
        <v>500</v>
      </c>
      <c r="AO54" s="12">
        <v>500</v>
      </c>
    </row>
    <row r="55" spans="1:41" x14ac:dyDescent="0.15">
      <c r="A55" s="54"/>
      <c r="B55" s="52"/>
      <c r="C55" s="39" t="s">
        <v>82</v>
      </c>
      <c r="D55" s="39"/>
      <c r="E55" s="2"/>
      <c r="F55" s="12"/>
      <c r="G55" s="12"/>
      <c r="H55" s="12"/>
      <c r="I55" s="12"/>
      <c r="J55" s="12"/>
      <c r="K55" s="12"/>
      <c r="L55" s="12">
        <v>250</v>
      </c>
      <c r="M55" s="12">
        <v>250</v>
      </c>
      <c r="N55" s="12">
        <v>250</v>
      </c>
      <c r="O55" s="12">
        <v>250</v>
      </c>
      <c r="P55" s="12">
        <v>250</v>
      </c>
      <c r="Q55" s="12">
        <v>500</v>
      </c>
      <c r="R55" s="12">
        <v>600</v>
      </c>
      <c r="S55" s="12">
        <v>600</v>
      </c>
      <c r="T55" s="12">
        <v>600</v>
      </c>
      <c r="U55" s="12">
        <v>600</v>
      </c>
      <c r="V55" s="12">
        <v>600</v>
      </c>
      <c r="W55" s="12">
        <v>600</v>
      </c>
      <c r="X55" s="12">
        <v>1200</v>
      </c>
      <c r="Y55" s="12">
        <v>1200</v>
      </c>
      <c r="Z55" s="12">
        <v>1200</v>
      </c>
      <c r="AA55" s="12">
        <v>1200</v>
      </c>
      <c r="AB55" s="12">
        <v>1200</v>
      </c>
      <c r="AC55" s="12">
        <v>1200</v>
      </c>
      <c r="AD55" s="12">
        <v>1200</v>
      </c>
      <c r="AE55" s="12">
        <v>1200</v>
      </c>
      <c r="AF55" s="12">
        <v>1200</v>
      </c>
      <c r="AG55" s="12">
        <v>1200</v>
      </c>
      <c r="AH55" s="12">
        <v>1200</v>
      </c>
      <c r="AI55" s="12">
        <v>1200</v>
      </c>
      <c r="AJ55" s="12">
        <v>1200</v>
      </c>
      <c r="AK55" s="12">
        <v>1200</v>
      </c>
      <c r="AL55" s="12">
        <v>1200</v>
      </c>
      <c r="AM55" s="12">
        <v>1200</v>
      </c>
      <c r="AN55" s="12">
        <v>1200</v>
      </c>
      <c r="AO55" s="12">
        <v>1200</v>
      </c>
    </row>
    <row r="56" spans="1:41" x14ac:dyDescent="0.15">
      <c r="A56" s="54"/>
      <c r="B56" s="52"/>
      <c r="C56" s="39" t="s">
        <v>83</v>
      </c>
      <c r="D56" s="40"/>
      <c r="E56" s="2"/>
      <c r="F56" s="12">
        <f>(F54+F55)*0.15</f>
        <v>30</v>
      </c>
      <c r="G56" s="12">
        <f t="shared" ref="G56:AO56" si="20">(G54+G55)*0.15</f>
        <v>30</v>
      </c>
      <c r="H56" s="12">
        <f t="shared" si="20"/>
        <v>30</v>
      </c>
      <c r="I56" s="12">
        <f t="shared" si="20"/>
        <v>30</v>
      </c>
      <c r="J56" s="12">
        <f t="shared" si="20"/>
        <v>30</v>
      </c>
      <c r="K56" s="12">
        <f t="shared" si="20"/>
        <v>30</v>
      </c>
      <c r="L56" s="12">
        <f t="shared" si="20"/>
        <v>67.5</v>
      </c>
      <c r="M56" s="12">
        <f t="shared" si="20"/>
        <v>67.5</v>
      </c>
      <c r="N56" s="12">
        <f t="shared" si="20"/>
        <v>67.5</v>
      </c>
      <c r="O56" s="12">
        <f t="shared" si="20"/>
        <v>67.5</v>
      </c>
      <c r="P56" s="12">
        <f t="shared" si="20"/>
        <v>67.5</v>
      </c>
      <c r="Q56" s="12">
        <f t="shared" si="20"/>
        <v>105</v>
      </c>
      <c r="R56" s="12">
        <f t="shared" si="20"/>
        <v>150</v>
      </c>
      <c r="S56" s="12">
        <f t="shared" si="20"/>
        <v>150</v>
      </c>
      <c r="T56" s="12">
        <f t="shared" si="20"/>
        <v>150</v>
      </c>
      <c r="U56" s="12">
        <f t="shared" si="20"/>
        <v>150</v>
      </c>
      <c r="V56" s="12">
        <f t="shared" si="20"/>
        <v>150</v>
      </c>
      <c r="W56" s="12">
        <f t="shared" si="20"/>
        <v>150</v>
      </c>
      <c r="X56" s="12">
        <f t="shared" si="20"/>
        <v>240</v>
      </c>
      <c r="Y56" s="12">
        <f t="shared" si="20"/>
        <v>240</v>
      </c>
      <c r="Z56" s="12">
        <f t="shared" si="20"/>
        <v>240</v>
      </c>
      <c r="AA56" s="12">
        <f t="shared" si="20"/>
        <v>240</v>
      </c>
      <c r="AB56" s="12">
        <f t="shared" si="20"/>
        <v>240</v>
      </c>
      <c r="AC56" s="12">
        <f t="shared" si="20"/>
        <v>240</v>
      </c>
      <c r="AD56" s="12">
        <f t="shared" si="20"/>
        <v>255</v>
      </c>
      <c r="AE56" s="12">
        <f t="shared" si="20"/>
        <v>255</v>
      </c>
      <c r="AF56" s="12">
        <f t="shared" si="20"/>
        <v>255</v>
      </c>
      <c r="AG56" s="12">
        <f t="shared" si="20"/>
        <v>255</v>
      </c>
      <c r="AH56" s="12">
        <f t="shared" si="20"/>
        <v>255</v>
      </c>
      <c r="AI56" s="12">
        <f t="shared" si="20"/>
        <v>255</v>
      </c>
      <c r="AJ56" s="12">
        <f t="shared" si="20"/>
        <v>255</v>
      </c>
      <c r="AK56" s="12">
        <f t="shared" si="20"/>
        <v>255</v>
      </c>
      <c r="AL56" s="12">
        <f t="shared" si="20"/>
        <v>255</v>
      </c>
      <c r="AM56" s="12">
        <f t="shared" si="20"/>
        <v>255</v>
      </c>
      <c r="AN56" s="12">
        <f t="shared" si="20"/>
        <v>255</v>
      </c>
      <c r="AO56" s="12">
        <f t="shared" si="20"/>
        <v>255</v>
      </c>
    </row>
    <row r="57" spans="1:41" x14ac:dyDescent="0.15">
      <c r="A57" s="54"/>
      <c r="B57" s="52"/>
      <c r="C57" s="39" t="s">
        <v>85</v>
      </c>
      <c r="D57" s="40"/>
      <c r="E57" s="2"/>
      <c r="F57" s="12"/>
      <c r="G57" s="12"/>
      <c r="H57" s="12"/>
      <c r="I57" s="12"/>
      <c r="J57" s="12"/>
      <c r="K57" s="12"/>
      <c r="L57" s="12"/>
      <c r="M57" s="12"/>
      <c r="N57" s="12"/>
      <c r="O57" s="12">
        <v>100</v>
      </c>
      <c r="P57" s="12">
        <v>100</v>
      </c>
      <c r="Q57" s="12">
        <v>100</v>
      </c>
      <c r="R57" s="12">
        <v>200</v>
      </c>
      <c r="S57" s="12">
        <v>200</v>
      </c>
      <c r="T57" s="12">
        <v>200</v>
      </c>
      <c r="U57" s="12">
        <v>200</v>
      </c>
      <c r="V57" s="12">
        <v>200</v>
      </c>
      <c r="W57" s="12">
        <v>200</v>
      </c>
      <c r="X57" s="12">
        <v>200</v>
      </c>
      <c r="Y57" s="12">
        <v>200</v>
      </c>
      <c r="Z57" s="12">
        <v>200</v>
      </c>
      <c r="AA57" s="12">
        <v>200</v>
      </c>
      <c r="AB57" s="12">
        <v>200</v>
      </c>
      <c r="AC57" s="12">
        <v>200</v>
      </c>
      <c r="AD57" s="12">
        <v>300</v>
      </c>
      <c r="AE57" s="12">
        <v>300</v>
      </c>
      <c r="AF57" s="12">
        <v>300</v>
      </c>
      <c r="AG57" s="12">
        <v>300</v>
      </c>
      <c r="AH57" s="12">
        <v>300</v>
      </c>
      <c r="AI57" s="12">
        <v>300</v>
      </c>
      <c r="AJ57" s="12">
        <v>300</v>
      </c>
      <c r="AK57" s="12">
        <v>300</v>
      </c>
      <c r="AL57" s="12">
        <v>300</v>
      </c>
      <c r="AM57" s="12">
        <v>300</v>
      </c>
      <c r="AN57" s="12">
        <v>300</v>
      </c>
      <c r="AO57" s="12">
        <v>300</v>
      </c>
    </row>
    <row r="58" spans="1:41" x14ac:dyDescent="0.15">
      <c r="A58" s="54"/>
      <c r="B58" s="52"/>
      <c r="C58" s="39" t="s">
        <v>89</v>
      </c>
      <c r="D58" s="40"/>
      <c r="E58" s="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15">
      <c r="A59" s="54"/>
      <c r="B59" s="52"/>
      <c r="C59" s="39" t="s">
        <v>84</v>
      </c>
      <c r="D59" s="39"/>
      <c r="E59" s="2"/>
      <c r="F59" s="12">
        <v>450</v>
      </c>
      <c r="G59" s="12">
        <v>150</v>
      </c>
      <c r="H59" s="12">
        <v>150</v>
      </c>
      <c r="I59" s="12">
        <v>150</v>
      </c>
      <c r="J59" s="12">
        <v>150</v>
      </c>
      <c r="K59" s="12">
        <v>150</v>
      </c>
      <c r="L59" s="12">
        <v>150</v>
      </c>
      <c r="M59" s="12">
        <v>150</v>
      </c>
      <c r="N59" s="12">
        <v>150</v>
      </c>
      <c r="O59" s="12">
        <v>150</v>
      </c>
      <c r="P59" s="12">
        <v>150</v>
      </c>
      <c r="Q59" s="12">
        <v>150</v>
      </c>
      <c r="R59" s="12">
        <v>150</v>
      </c>
      <c r="S59" s="12">
        <v>150</v>
      </c>
      <c r="T59" s="12">
        <v>150</v>
      </c>
      <c r="U59" s="12">
        <v>150</v>
      </c>
      <c r="V59" s="12">
        <v>150</v>
      </c>
      <c r="W59" s="12">
        <v>150</v>
      </c>
      <c r="X59" s="12">
        <v>150</v>
      </c>
      <c r="Y59" s="12">
        <v>150</v>
      </c>
      <c r="Z59" s="12">
        <v>150</v>
      </c>
      <c r="AA59" s="12">
        <v>150</v>
      </c>
      <c r="AB59" s="12">
        <v>150</v>
      </c>
      <c r="AC59" s="12">
        <v>150</v>
      </c>
      <c r="AD59" s="12">
        <v>900</v>
      </c>
      <c r="AE59" s="12">
        <v>300</v>
      </c>
      <c r="AF59" s="12">
        <v>300</v>
      </c>
      <c r="AG59" s="12">
        <v>300</v>
      </c>
      <c r="AH59" s="12">
        <v>300</v>
      </c>
      <c r="AI59" s="12">
        <v>300</v>
      </c>
      <c r="AJ59" s="12">
        <v>300</v>
      </c>
      <c r="AK59" s="12">
        <v>300</v>
      </c>
      <c r="AL59" s="12">
        <v>300</v>
      </c>
      <c r="AM59" s="12">
        <v>300</v>
      </c>
      <c r="AN59" s="12">
        <v>300</v>
      </c>
      <c r="AO59" s="12">
        <v>300</v>
      </c>
    </row>
    <row r="60" spans="1:41" x14ac:dyDescent="0.15">
      <c r="A60" s="54"/>
      <c r="B60" s="52"/>
      <c r="C60" s="39" t="s">
        <v>25</v>
      </c>
      <c r="D60" s="39"/>
      <c r="E60" s="2"/>
      <c r="F60" s="12">
        <v>10</v>
      </c>
      <c r="G60" s="12">
        <v>10</v>
      </c>
      <c r="H60" s="12">
        <v>10</v>
      </c>
      <c r="I60" s="12">
        <v>10</v>
      </c>
      <c r="J60" s="12">
        <v>10</v>
      </c>
      <c r="K60" s="12">
        <v>10</v>
      </c>
      <c r="L60" s="12">
        <v>15</v>
      </c>
      <c r="M60" s="12">
        <v>15</v>
      </c>
      <c r="N60" s="12">
        <v>15</v>
      </c>
      <c r="O60" s="12">
        <v>15</v>
      </c>
      <c r="P60" s="12">
        <v>15</v>
      </c>
      <c r="Q60" s="12">
        <v>15</v>
      </c>
      <c r="R60" s="12">
        <v>20</v>
      </c>
      <c r="S60" s="12">
        <v>20</v>
      </c>
      <c r="T60" s="12">
        <v>20</v>
      </c>
      <c r="U60" s="12">
        <v>20</v>
      </c>
      <c r="V60" s="12">
        <v>20</v>
      </c>
      <c r="W60" s="12">
        <v>20</v>
      </c>
      <c r="X60" s="12">
        <v>20</v>
      </c>
      <c r="Y60" s="12">
        <v>20</v>
      </c>
      <c r="Z60" s="12">
        <v>20</v>
      </c>
      <c r="AA60" s="12">
        <v>20</v>
      </c>
      <c r="AB60" s="12">
        <v>20</v>
      </c>
      <c r="AC60" s="12">
        <v>20</v>
      </c>
      <c r="AD60" s="12">
        <v>40</v>
      </c>
      <c r="AE60" s="12">
        <v>40</v>
      </c>
      <c r="AF60" s="12">
        <v>40</v>
      </c>
      <c r="AG60" s="12">
        <v>40</v>
      </c>
      <c r="AH60" s="12">
        <v>40</v>
      </c>
      <c r="AI60" s="12">
        <v>40</v>
      </c>
      <c r="AJ60" s="12">
        <v>40</v>
      </c>
      <c r="AK60" s="12">
        <v>40</v>
      </c>
      <c r="AL60" s="12">
        <v>40</v>
      </c>
      <c r="AM60" s="12">
        <v>40</v>
      </c>
      <c r="AN60" s="12">
        <v>40</v>
      </c>
      <c r="AO60" s="12">
        <v>40</v>
      </c>
    </row>
    <row r="61" spans="1:41" x14ac:dyDescent="0.15">
      <c r="A61" s="54"/>
      <c r="B61" s="52"/>
      <c r="C61" s="39" t="s">
        <v>86</v>
      </c>
      <c r="D61" s="39"/>
      <c r="E61" s="2"/>
      <c r="F61" s="12">
        <v>20</v>
      </c>
      <c r="G61" s="12">
        <v>20</v>
      </c>
      <c r="H61" s="12">
        <v>20</v>
      </c>
      <c r="I61" s="12">
        <v>20</v>
      </c>
      <c r="J61" s="12">
        <v>20</v>
      </c>
      <c r="K61" s="12">
        <v>20</v>
      </c>
      <c r="L61" s="12">
        <v>20</v>
      </c>
      <c r="M61" s="12">
        <v>20</v>
      </c>
      <c r="N61" s="12">
        <v>20</v>
      </c>
      <c r="O61" s="12">
        <v>20</v>
      </c>
      <c r="P61" s="12">
        <v>20</v>
      </c>
      <c r="Q61" s="12">
        <v>20</v>
      </c>
      <c r="R61" s="12">
        <v>50</v>
      </c>
      <c r="S61" s="12">
        <v>50</v>
      </c>
      <c r="T61" s="12">
        <v>50</v>
      </c>
      <c r="U61" s="12">
        <v>50</v>
      </c>
      <c r="V61" s="12">
        <v>50</v>
      </c>
      <c r="W61" s="12">
        <v>50</v>
      </c>
      <c r="X61" s="12">
        <v>50</v>
      </c>
      <c r="Y61" s="12">
        <v>50</v>
      </c>
      <c r="Z61" s="12">
        <v>50</v>
      </c>
      <c r="AA61" s="12">
        <v>50</v>
      </c>
      <c r="AB61" s="12">
        <v>50</v>
      </c>
      <c r="AC61" s="12">
        <v>50</v>
      </c>
      <c r="AD61" s="12">
        <v>50</v>
      </c>
      <c r="AE61" s="12">
        <v>50</v>
      </c>
      <c r="AF61" s="12">
        <v>50</v>
      </c>
      <c r="AG61" s="12">
        <v>50</v>
      </c>
      <c r="AH61" s="12">
        <v>50</v>
      </c>
      <c r="AI61" s="12">
        <v>50</v>
      </c>
      <c r="AJ61" s="12">
        <v>50</v>
      </c>
      <c r="AK61" s="12">
        <v>50</v>
      </c>
      <c r="AL61" s="12">
        <v>50</v>
      </c>
      <c r="AM61" s="12">
        <v>50</v>
      </c>
      <c r="AN61" s="12">
        <v>50</v>
      </c>
      <c r="AO61" s="12">
        <v>50</v>
      </c>
    </row>
    <row r="62" spans="1:41" x14ac:dyDescent="0.15">
      <c r="A62" s="54"/>
      <c r="B62" s="52"/>
      <c r="C62" s="39" t="s">
        <v>87</v>
      </c>
      <c r="D62" s="40"/>
      <c r="E62" s="2"/>
      <c r="F62" s="12">
        <v>10</v>
      </c>
      <c r="G62" s="12">
        <v>10</v>
      </c>
      <c r="H62" s="12">
        <v>10</v>
      </c>
      <c r="I62" s="12">
        <v>10</v>
      </c>
      <c r="J62" s="12">
        <v>10</v>
      </c>
      <c r="K62" s="12">
        <v>10</v>
      </c>
      <c r="L62" s="12">
        <v>10</v>
      </c>
      <c r="M62" s="12">
        <v>10</v>
      </c>
      <c r="N62" s="12">
        <v>10</v>
      </c>
      <c r="O62" s="12">
        <v>10</v>
      </c>
      <c r="P62" s="12">
        <v>10</v>
      </c>
      <c r="Q62" s="12">
        <v>10</v>
      </c>
      <c r="R62" s="12">
        <v>20</v>
      </c>
      <c r="S62" s="12">
        <v>20</v>
      </c>
      <c r="T62" s="12">
        <v>20</v>
      </c>
      <c r="U62" s="12">
        <v>20</v>
      </c>
      <c r="V62" s="12">
        <v>20</v>
      </c>
      <c r="W62" s="12">
        <v>20</v>
      </c>
      <c r="X62" s="12">
        <v>20</v>
      </c>
      <c r="Y62" s="12">
        <v>20</v>
      </c>
      <c r="Z62" s="12">
        <v>20</v>
      </c>
      <c r="AA62" s="12">
        <v>20</v>
      </c>
      <c r="AB62" s="12">
        <v>20</v>
      </c>
      <c r="AC62" s="12">
        <v>20</v>
      </c>
      <c r="AD62" s="12">
        <v>30</v>
      </c>
      <c r="AE62" s="12">
        <v>30</v>
      </c>
      <c r="AF62" s="12">
        <v>30</v>
      </c>
      <c r="AG62" s="12">
        <v>30</v>
      </c>
      <c r="AH62" s="12">
        <v>30</v>
      </c>
      <c r="AI62" s="12">
        <v>30</v>
      </c>
      <c r="AJ62" s="12">
        <v>30</v>
      </c>
      <c r="AK62" s="12">
        <v>30</v>
      </c>
      <c r="AL62" s="12">
        <v>30</v>
      </c>
      <c r="AM62" s="12">
        <v>30</v>
      </c>
      <c r="AN62" s="12">
        <v>30</v>
      </c>
      <c r="AO62" s="12">
        <v>30</v>
      </c>
    </row>
    <row r="63" spans="1:41" x14ac:dyDescent="0.15">
      <c r="A63" s="54"/>
      <c r="B63" s="52"/>
      <c r="C63" s="39" t="s">
        <v>88</v>
      </c>
      <c r="D63" s="40"/>
      <c r="E63" s="2"/>
      <c r="F63" s="12">
        <v>10</v>
      </c>
      <c r="G63" s="12">
        <v>10</v>
      </c>
      <c r="H63" s="12">
        <v>10</v>
      </c>
      <c r="I63" s="12">
        <v>10</v>
      </c>
      <c r="J63" s="12">
        <v>10</v>
      </c>
      <c r="K63" s="12">
        <v>10</v>
      </c>
      <c r="L63" s="12">
        <v>10</v>
      </c>
      <c r="M63" s="12">
        <v>10</v>
      </c>
      <c r="N63" s="12">
        <v>10</v>
      </c>
      <c r="O63" s="12">
        <v>10</v>
      </c>
      <c r="P63" s="12">
        <v>10</v>
      </c>
      <c r="Q63" s="12">
        <v>10</v>
      </c>
      <c r="R63" s="12">
        <v>20</v>
      </c>
      <c r="S63" s="12">
        <v>20</v>
      </c>
      <c r="T63" s="12">
        <v>20</v>
      </c>
      <c r="U63" s="12">
        <v>20</v>
      </c>
      <c r="V63" s="12">
        <v>20</v>
      </c>
      <c r="W63" s="12">
        <v>20</v>
      </c>
      <c r="X63" s="12">
        <v>20</v>
      </c>
      <c r="Y63" s="12">
        <v>20</v>
      </c>
      <c r="Z63" s="12">
        <v>20</v>
      </c>
      <c r="AA63" s="12">
        <v>20</v>
      </c>
      <c r="AB63" s="12">
        <v>20</v>
      </c>
      <c r="AC63" s="12">
        <v>20</v>
      </c>
      <c r="AD63" s="12">
        <v>30</v>
      </c>
      <c r="AE63" s="12">
        <v>30</v>
      </c>
      <c r="AF63" s="12">
        <v>30</v>
      </c>
      <c r="AG63" s="12">
        <v>30</v>
      </c>
      <c r="AH63" s="12">
        <v>30</v>
      </c>
      <c r="AI63" s="12">
        <v>30</v>
      </c>
      <c r="AJ63" s="12">
        <v>30</v>
      </c>
      <c r="AK63" s="12">
        <v>30</v>
      </c>
      <c r="AL63" s="12">
        <v>30</v>
      </c>
      <c r="AM63" s="12">
        <v>30</v>
      </c>
      <c r="AN63" s="12">
        <v>30</v>
      </c>
      <c r="AO63" s="12">
        <v>30</v>
      </c>
    </row>
    <row r="64" spans="1:41" x14ac:dyDescent="0.15">
      <c r="A64" s="54"/>
      <c r="B64" s="52"/>
      <c r="C64" s="39" t="s">
        <v>95</v>
      </c>
      <c r="D64" s="40"/>
      <c r="E64" s="2"/>
      <c r="F64" s="12">
        <v>5</v>
      </c>
      <c r="G64" s="12">
        <v>5</v>
      </c>
      <c r="H64" s="12">
        <v>5</v>
      </c>
      <c r="I64" s="12">
        <v>5</v>
      </c>
      <c r="J64" s="12">
        <v>5</v>
      </c>
      <c r="K64" s="12">
        <v>5</v>
      </c>
      <c r="L64" s="12">
        <v>5</v>
      </c>
      <c r="M64" s="12">
        <v>5</v>
      </c>
      <c r="N64" s="12">
        <v>5</v>
      </c>
      <c r="O64" s="12">
        <v>5</v>
      </c>
      <c r="P64" s="12">
        <v>5</v>
      </c>
      <c r="Q64" s="12">
        <v>5</v>
      </c>
      <c r="R64" s="12">
        <v>8</v>
      </c>
      <c r="S64" s="12">
        <v>8</v>
      </c>
      <c r="T64" s="12">
        <v>8</v>
      </c>
      <c r="U64" s="12">
        <v>8</v>
      </c>
      <c r="V64" s="12">
        <v>8</v>
      </c>
      <c r="W64" s="12">
        <v>8</v>
      </c>
      <c r="X64" s="12">
        <v>8</v>
      </c>
      <c r="Y64" s="12">
        <v>8</v>
      </c>
      <c r="Z64" s="12">
        <v>8</v>
      </c>
      <c r="AA64" s="12">
        <v>8</v>
      </c>
      <c r="AB64" s="12">
        <v>8</v>
      </c>
      <c r="AC64" s="12">
        <v>8</v>
      </c>
      <c r="AD64" s="12">
        <v>10</v>
      </c>
      <c r="AE64" s="12">
        <v>10</v>
      </c>
      <c r="AF64" s="12">
        <v>10</v>
      </c>
      <c r="AG64" s="12">
        <v>10</v>
      </c>
      <c r="AH64" s="12">
        <v>10</v>
      </c>
      <c r="AI64" s="12">
        <v>10</v>
      </c>
      <c r="AJ64" s="12">
        <v>10</v>
      </c>
      <c r="AK64" s="12">
        <v>10</v>
      </c>
      <c r="AL64" s="12">
        <v>10</v>
      </c>
      <c r="AM64" s="12">
        <v>10</v>
      </c>
      <c r="AN64" s="12">
        <v>10</v>
      </c>
      <c r="AO64" s="12">
        <v>10</v>
      </c>
    </row>
    <row r="65" spans="1:41" x14ac:dyDescent="0.15">
      <c r="A65" s="54"/>
      <c r="B65" s="52"/>
      <c r="C65" s="39" t="s">
        <v>26</v>
      </c>
      <c r="D65" s="39"/>
      <c r="E65" s="2"/>
      <c r="F65" s="12">
        <v>8</v>
      </c>
      <c r="G65" s="12">
        <v>8</v>
      </c>
      <c r="H65" s="12">
        <v>8</v>
      </c>
      <c r="I65" s="12">
        <v>8</v>
      </c>
      <c r="J65" s="12">
        <v>8</v>
      </c>
      <c r="K65" s="12">
        <v>8</v>
      </c>
      <c r="L65" s="12">
        <v>8</v>
      </c>
      <c r="M65" s="12">
        <v>8</v>
      </c>
      <c r="N65" s="12">
        <v>8</v>
      </c>
      <c r="O65" s="12">
        <v>15</v>
      </c>
      <c r="P65" s="12">
        <v>15</v>
      </c>
      <c r="Q65" s="12">
        <v>15</v>
      </c>
      <c r="R65" s="12">
        <v>15</v>
      </c>
      <c r="S65" s="12">
        <v>15</v>
      </c>
      <c r="T65" s="12">
        <v>15</v>
      </c>
      <c r="U65" s="12">
        <v>15</v>
      </c>
      <c r="V65" s="12">
        <v>15</v>
      </c>
      <c r="W65" s="12">
        <v>15</v>
      </c>
      <c r="X65" s="12">
        <v>15</v>
      </c>
      <c r="Y65" s="12">
        <v>15</v>
      </c>
      <c r="Z65" s="12">
        <v>15</v>
      </c>
      <c r="AA65" s="12">
        <v>20</v>
      </c>
      <c r="AB65" s="12">
        <v>20</v>
      </c>
      <c r="AC65" s="12">
        <v>20</v>
      </c>
      <c r="AD65" s="12">
        <v>20</v>
      </c>
      <c r="AE65" s="12">
        <v>20</v>
      </c>
      <c r="AF65" s="12">
        <v>20</v>
      </c>
      <c r="AG65" s="12">
        <v>20</v>
      </c>
      <c r="AH65" s="12">
        <v>20</v>
      </c>
      <c r="AI65" s="12">
        <v>20</v>
      </c>
      <c r="AJ65" s="12">
        <v>20</v>
      </c>
      <c r="AK65" s="12">
        <v>20</v>
      </c>
      <c r="AL65" s="12">
        <v>20</v>
      </c>
      <c r="AM65" s="12">
        <v>20</v>
      </c>
      <c r="AN65" s="12">
        <v>20</v>
      </c>
      <c r="AO65" s="12">
        <v>20</v>
      </c>
    </row>
    <row r="66" spans="1:41" x14ac:dyDescent="0.15">
      <c r="A66" s="54"/>
      <c r="B66" s="52"/>
      <c r="C66" s="39" t="s">
        <v>27</v>
      </c>
      <c r="D66" s="39"/>
      <c r="E66" s="2"/>
      <c r="F66" s="12">
        <v>10</v>
      </c>
      <c r="G66" s="12">
        <v>10</v>
      </c>
      <c r="H66" s="12">
        <v>10</v>
      </c>
      <c r="I66" s="12">
        <v>10</v>
      </c>
      <c r="J66" s="12">
        <v>10</v>
      </c>
      <c r="K66" s="12">
        <v>10</v>
      </c>
      <c r="L66" s="12">
        <v>10</v>
      </c>
      <c r="M66" s="12">
        <v>10</v>
      </c>
      <c r="N66" s="12">
        <v>10</v>
      </c>
      <c r="O66" s="12">
        <v>10</v>
      </c>
      <c r="P66" s="12">
        <v>10</v>
      </c>
      <c r="Q66" s="12">
        <v>10</v>
      </c>
      <c r="R66" s="12">
        <v>10</v>
      </c>
      <c r="S66" s="12">
        <v>10</v>
      </c>
      <c r="T66" s="12">
        <v>10</v>
      </c>
      <c r="U66" s="12">
        <v>10</v>
      </c>
      <c r="V66" s="12">
        <v>10</v>
      </c>
      <c r="W66" s="12">
        <v>10</v>
      </c>
      <c r="X66" s="12">
        <v>10</v>
      </c>
      <c r="Y66" s="12">
        <v>10</v>
      </c>
      <c r="Z66" s="12">
        <v>10</v>
      </c>
      <c r="AA66" s="12">
        <v>10</v>
      </c>
      <c r="AB66" s="12">
        <v>10</v>
      </c>
      <c r="AC66" s="12">
        <v>10</v>
      </c>
      <c r="AD66" s="12">
        <v>10</v>
      </c>
      <c r="AE66" s="12">
        <v>10</v>
      </c>
      <c r="AF66" s="12">
        <v>10</v>
      </c>
      <c r="AG66" s="12">
        <v>10</v>
      </c>
      <c r="AH66" s="12">
        <v>10</v>
      </c>
      <c r="AI66" s="12">
        <v>10</v>
      </c>
      <c r="AJ66" s="12">
        <v>10</v>
      </c>
      <c r="AK66" s="12">
        <v>10</v>
      </c>
      <c r="AL66" s="12">
        <v>10</v>
      </c>
      <c r="AM66" s="12">
        <v>10</v>
      </c>
      <c r="AN66" s="12">
        <v>10</v>
      </c>
      <c r="AO66" s="12">
        <v>10</v>
      </c>
    </row>
    <row r="67" spans="1:41" x14ac:dyDescent="0.15">
      <c r="A67" s="54"/>
      <c r="B67" s="52"/>
      <c r="C67" s="39" t="s">
        <v>91</v>
      </c>
      <c r="D67" s="40"/>
      <c r="E67" s="2"/>
      <c r="F67" s="12">
        <v>5</v>
      </c>
      <c r="G67" s="12">
        <v>5</v>
      </c>
      <c r="H67" s="12">
        <v>5</v>
      </c>
      <c r="I67" s="12">
        <v>5</v>
      </c>
      <c r="J67" s="12">
        <v>5</v>
      </c>
      <c r="K67" s="12">
        <v>5</v>
      </c>
      <c r="L67" s="12">
        <v>5</v>
      </c>
      <c r="M67" s="12">
        <v>5</v>
      </c>
      <c r="N67" s="12">
        <v>5</v>
      </c>
      <c r="O67" s="12">
        <v>5</v>
      </c>
      <c r="P67" s="12">
        <v>5</v>
      </c>
      <c r="Q67" s="12">
        <v>5</v>
      </c>
      <c r="R67" s="12">
        <v>10</v>
      </c>
      <c r="S67" s="12">
        <v>10</v>
      </c>
      <c r="T67" s="12">
        <v>10</v>
      </c>
      <c r="U67" s="12">
        <v>10</v>
      </c>
      <c r="V67" s="12">
        <v>10</v>
      </c>
      <c r="W67" s="12">
        <v>10</v>
      </c>
      <c r="X67" s="12">
        <v>10</v>
      </c>
      <c r="Y67" s="12">
        <v>10</v>
      </c>
      <c r="Z67" s="12">
        <v>10</v>
      </c>
      <c r="AA67" s="12">
        <v>10</v>
      </c>
      <c r="AB67" s="12">
        <v>10</v>
      </c>
      <c r="AC67" s="12">
        <v>10</v>
      </c>
      <c r="AD67" s="12">
        <v>10</v>
      </c>
      <c r="AE67" s="12">
        <v>10</v>
      </c>
      <c r="AF67" s="12">
        <v>10</v>
      </c>
      <c r="AG67" s="12">
        <v>10</v>
      </c>
      <c r="AH67" s="12">
        <v>10</v>
      </c>
      <c r="AI67" s="12">
        <v>10</v>
      </c>
      <c r="AJ67" s="12">
        <v>10</v>
      </c>
      <c r="AK67" s="12">
        <v>10</v>
      </c>
      <c r="AL67" s="12">
        <v>10</v>
      </c>
      <c r="AM67" s="12">
        <v>10</v>
      </c>
      <c r="AN67" s="12">
        <v>10</v>
      </c>
      <c r="AO67" s="12">
        <v>10</v>
      </c>
    </row>
    <row r="68" spans="1:41" x14ac:dyDescent="0.15">
      <c r="A68" s="54"/>
      <c r="B68" s="52"/>
      <c r="C68" s="39" t="s">
        <v>92</v>
      </c>
      <c r="D68" s="40"/>
      <c r="E68" s="2"/>
      <c r="F68" s="12">
        <v>5</v>
      </c>
      <c r="G68" s="12">
        <v>5</v>
      </c>
      <c r="H68" s="12">
        <v>5</v>
      </c>
      <c r="I68" s="12">
        <v>5</v>
      </c>
      <c r="J68" s="12">
        <v>5</v>
      </c>
      <c r="K68" s="12">
        <v>5</v>
      </c>
      <c r="L68" s="12">
        <v>5</v>
      </c>
      <c r="M68" s="12">
        <v>5</v>
      </c>
      <c r="N68" s="12">
        <v>5</v>
      </c>
      <c r="O68" s="12">
        <v>5</v>
      </c>
      <c r="P68" s="12">
        <v>5</v>
      </c>
      <c r="Q68" s="12">
        <v>5</v>
      </c>
      <c r="R68" s="12">
        <v>5</v>
      </c>
      <c r="S68" s="12">
        <v>5</v>
      </c>
      <c r="T68" s="12">
        <v>5</v>
      </c>
      <c r="U68" s="12">
        <v>5</v>
      </c>
      <c r="V68" s="12">
        <v>5</v>
      </c>
      <c r="W68" s="12">
        <v>5</v>
      </c>
      <c r="X68" s="12">
        <v>5</v>
      </c>
      <c r="Y68" s="12">
        <v>5</v>
      </c>
      <c r="Z68" s="12">
        <v>5</v>
      </c>
      <c r="AA68" s="12">
        <v>5</v>
      </c>
      <c r="AB68" s="12">
        <v>5</v>
      </c>
      <c r="AC68" s="12">
        <v>5</v>
      </c>
      <c r="AD68" s="12">
        <v>5</v>
      </c>
      <c r="AE68" s="12">
        <v>5</v>
      </c>
      <c r="AF68" s="12">
        <v>5</v>
      </c>
      <c r="AG68" s="12">
        <v>5</v>
      </c>
      <c r="AH68" s="12">
        <v>5</v>
      </c>
      <c r="AI68" s="12">
        <v>5</v>
      </c>
      <c r="AJ68" s="12">
        <v>5</v>
      </c>
      <c r="AK68" s="12">
        <v>5</v>
      </c>
      <c r="AL68" s="12">
        <v>5</v>
      </c>
      <c r="AM68" s="12">
        <v>5</v>
      </c>
      <c r="AN68" s="12">
        <v>5</v>
      </c>
      <c r="AO68" s="12">
        <v>5</v>
      </c>
    </row>
    <row r="69" spans="1:41" x14ac:dyDescent="0.15">
      <c r="A69" s="54"/>
      <c r="B69" s="52"/>
      <c r="C69" s="39" t="s">
        <v>93</v>
      </c>
      <c r="D69" s="40"/>
      <c r="E69" s="2"/>
      <c r="F69" s="12">
        <v>5</v>
      </c>
      <c r="G69" s="12">
        <v>5</v>
      </c>
      <c r="H69" s="12">
        <v>5</v>
      </c>
      <c r="I69" s="12">
        <v>5</v>
      </c>
      <c r="J69" s="12">
        <v>5</v>
      </c>
      <c r="K69" s="12">
        <v>5</v>
      </c>
      <c r="L69" s="12">
        <v>5</v>
      </c>
      <c r="M69" s="12">
        <v>5</v>
      </c>
      <c r="N69" s="12">
        <v>5</v>
      </c>
      <c r="O69" s="12">
        <v>5</v>
      </c>
      <c r="P69" s="12">
        <v>5</v>
      </c>
      <c r="Q69" s="12">
        <v>5</v>
      </c>
      <c r="R69" s="12">
        <v>10</v>
      </c>
      <c r="S69" s="12">
        <v>10</v>
      </c>
      <c r="T69" s="12">
        <v>10</v>
      </c>
      <c r="U69" s="12">
        <v>10</v>
      </c>
      <c r="V69" s="12">
        <v>10</v>
      </c>
      <c r="W69" s="12">
        <v>10</v>
      </c>
      <c r="X69" s="12">
        <v>10</v>
      </c>
      <c r="Y69" s="12">
        <v>10</v>
      </c>
      <c r="Z69" s="12">
        <v>10</v>
      </c>
      <c r="AA69" s="12">
        <v>10</v>
      </c>
      <c r="AB69" s="12">
        <v>10</v>
      </c>
      <c r="AC69" s="12">
        <v>10</v>
      </c>
      <c r="AD69" s="12">
        <v>10</v>
      </c>
      <c r="AE69" s="12">
        <v>10</v>
      </c>
      <c r="AF69" s="12">
        <v>10</v>
      </c>
      <c r="AG69" s="12">
        <v>10</v>
      </c>
      <c r="AH69" s="12">
        <v>10</v>
      </c>
      <c r="AI69" s="12">
        <v>10</v>
      </c>
      <c r="AJ69" s="12">
        <v>10</v>
      </c>
      <c r="AK69" s="12">
        <v>10</v>
      </c>
      <c r="AL69" s="12">
        <v>10</v>
      </c>
      <c r="AM69" s="12">
        <v>10</v>
      </c>
      <c r="AN69" s="12">
        <v>10</v>
      </c>
      <c r="AO69" s="12">
        <v>10</v>
      </c>
    </row>
    <row r="70" spans="1:41" x14ac:dyDescent="0.15">
      <c r="A70" s="54"/>
      <c r="B70" s="52"/>
      <c r="C70" s="39" t="s">
        <v>28</v>
      </c>
      <c r="D70" s="39"/>
      <c r="E70" s="2"/>
      <c r="F70" s="12">
        <v>10</v>
      </c>
      <c r="G70" s="12">
        <v>10</v>
      </c>
      <c r="H70" s="12">
        <v>10</v>
      </c>
      <c r="I70" s="12">
        <v>10</v>
      </c>
      <c r="J70" s="12">
        <v>10</v>
      </c>
      <c r="K70" s="12">
        <v>10</v>
      </c>
      <c r="L70" s="12">
        <v>10</v>
      </c>
      <c r="M70" s="12">
        <v>10</v>
      </c>
      <c r="N70" s="12">
        <v>10</v>
      </c>
      <c r="O70" s="12">
        <v>20</v>
      </c>
      <c r="P70" s="12">
        <v>20</v>
      </c>
      <c r="Q70" s="12">
        <v>20</v>
      </c>
      <c r="R70" s="12">
        <v>20</v>
      </c>
      <c r="S70" s="12">
        <v>20</v>
      </c>
      <c r="T70" s="12">
        <v>20</v>
      </c>
      <c r="U70" s="12">
        <v>20</v>
      </c>
      <c r="V70" s="12">
        <v>20</v>
      </c>
      <c r="W70" s="12">
        <v>20</v>
      </c>
      <c r="X70" s="12">
        <v>20</v>
      </c>
      <c r="Y70" s="12">
        <v>20</v>
      </c>
      <c r="Z70" s="12">
        <v>20</v>
      </c>
      <c r="AA70" s="12">
        <v>30</v>
      </c>
      <c r="AB70" s="12">
        <v>30</v>
      </c>
      <c r="AC70" s="12">
        <v>30</v>
      </c>
      <c r="AD70" s="12">
        <v>30</v>
      </c>
      <c r="AE70" s="12">
        <v>30</v>
      </c>
      <c r="AF70" s="12">
        <v>30</v>
      </c>
      <c r="AG70" s="12">
        <v>30</v>
      </c>
      <c r="AH70" s="12">
        <v>30</v>
      </c>
      <c r="AI70" s="12">
        <v>30</v>
      </c>
      <c r="AJ70" s="12">
        <v>30</v>
      </c>
      <c r="AK70" s="12">
        <v>30</v>
      </c>
      <c r="AL70" s="12">
        <v>30</v>
      </c>
      <c r="AM70" s="12">
        <v>30</v>
      </c>
      <c r="AN70" s="12">
        <v>30</v>
      </c>
      <c r="AO70" s="12">
        <v>30</v>
      </c>
    </row>
    <row r="71" spans="1:41" x14ac:dyDescent="0.15">
      <c r="A71" s="54"/>
      <c r="B71" s="52"/>
      <c r="C71" s="39" t="s">
        <v>94</v>
      </c>
      <c r="D71" s="40"/>
      <c r="E71" s="2"/>
      <c r="F71" s="12">
        <v>5</v>
      </c>
      <c r="G71" s="12">
        <v>5</v>
      </c>
      <c r="H71" s="12">
        <v>5</v>
      </c>
      <c r="I71" s="12">
        <v>5</v>
      </c>
      <c r="J71" s="12">
        <v>5</v>
      </c>
      <c r="K71" s="12">
        <v>5</v>
      </c>
      <c r="L71" s="12">
        <v>5</v>
      </c>
      <c r="M71" s="12">
        <v>5</v>
      </c>
      <c r="N71" s="12">
        <v>5</v>
      </c>
      <c r="O71" s="12">
        <v>5</v>
      </c>
      <c r="P71" s="12">
        <v>5</v>
      </c>
      <c r="Q71" s="12">
        <v>5</v>
      </c>
      <c r="R71" s="12">
        <v>10</v>
      </c>
      <c r="S71" s="12">
        <v>10</v>
      </c>
      <c r="T71" s="12">
        <v>10</v>
      </c>
      <c r="U71" s="12">
        <v>10</v>
      </c>
      <c r="V71" s="12">
        <v>10</v>
      </c>
      <c r="W71" s="12">
        <v>10</v>
      </c>
      <c r="X71" s="12">
        <v>10</v>
      </c>
      <c r="Y71" s="12">
        <v>10</v>
      </c>
      <c r="Z71" s="12">
        <v>10</v>
      </c>
      <c r="AA71" s="12">
        <v>10</v>
      </c>
      <c r="AB71" s="12">
        <v>10</v>
      </c>
      <c r="AC71" s="12">
        <v>10</v>
      </c>
      <c r="AD71" s="12">
        <v>10</v>
      </c>
      <c r="AE71" s="12">
        <v>10</v>
      </c>
      <c r="AF71" s="12">
        <v>10</v>
      </c>
      <c r="AG71" s="12">
        <v>10</v>
      </c>
      <c r="AH71" s="12">
        <v>10</v>
      </c>
      <c r="AI71" s="12">
        <v>10</v>
      </c>
      <c r="AJ71" s="12">
        <v>10</v>
      </c>
      <c r="AK71" s="12">
        <v>10</v>
      </c>
      <c r="AL71" s="12">
        <v>10</v>
      </c>
      <c r="AM71" s="12">
        <v>10</v>
      </c>
      <c r="AN71" s="12">
        <v>10</v>
      </c>
      <c r="AO71" s="12">
        <v>10</v>
      </c>
    </row>
    <row r="72" spans="1:41" x14ac:dyDescent="0.15">
      <c r="A72" s="54"/>
      <c r="B72" s="52"/>
      <c r="C72" s="39" t="s">
        <v>90</v>
      </c>
      <c r="D72" s="39"/>
      <c r="E72" s="2"/>
      <c r="F72" s="12">
        <v>20</v>
      </c>
      <c r="G72" s="12">
        <v>20</v>
      </c>
      <c r="H72" s="12">
        <v>20</v>
      </c>
      <c r="I72" s="12">
        <v>20</v>
      </c>
      <c r="J72" s="12">
        <v>20</v>
      </c>
      <c r="K72" s="12">
        <v>20</v>
      </c>
      <c r="L72" s="12">
        <v>20</v>
      </c>
      <c r="M72" s="12">
        <v>20</v>
      </c>
      <c r="N72" s="12">
        <v>20</v>
      </c>
      <c r="O72" s="12">
        <v>20</v>
      </c>
      <c r="P72" s="12">
        <v>20</v>
      </c>
      <c r="Q72" s="12">
        <v>20</v>
      </c>
      <c r="R72" s="12">
        <v>30</v>
      </c>
      <c r="S72" s="12">
        <v>30</v>
      </c>
      <c r="T72" s="12">
        <v>30</v>
      </c>
      <c r="U72" s="12">
        <v>30</v>
      </c>
      <c r="V72" s="12">
        <v>30</v>
      </c>
      <c r="W72" s="12">
        <v>30</v>
      </c>
      <c r="X72" s="12">
        <v>30</v>
      </c>
      <c r="Y72" s="12">
        <v>30</v>
      </c>
      <c r="Z72" s="12">
        <v>30</v>
      </c>
      <c r="AA72" s="12">
        <v>30</v>
      </c>
      <c r="AB72" s="12">
        <v>30</v>
      </c>
      <c r="AC72" s="12">
        <v>30</v>
      </c>
      <c r="AD72" s="12">
        <v>30</v>
      </c>
      <c r="AE72" s="12">
        <v>30</v>
      </c>
      <c r="AF72" s="12">
        <v>30</v>
      </c>
      <c r="AG72" s="12">
        <v>30</v>
      </c>
      <c r="AH72" s="12">
        <v>30</v>
      </c>
      <c r="AI72" s="12">
        <v>30</v>
      </c>
      <c r="AJ72" s="12">
        <v>30</v>
      </c>
      <c r="AK72" s="12">
        <v>30</v>
      </c>
      <c r="AL72" s="12">
        <v>30</v>
      </c>
      <c r="AM72" s="12">
        <v>30</v>
      </c>
      <c r="AN72" s="12">
        <v>30</v>
      </c>
      <c r="AO72" s="12">
        <v>30</v>
      </c>
    </row>
    <row r="73" spans="1:41" x14ac:dyDescent="0.15">
      <c r="A73" s="54"/>
      <c r="B73" s="52"/>
      <c r="C73" s="44" t="s">
        <v>34</v>
      </c>
      <c r="D73" s="39"/>
      <c r="E73" s="2"/>
      <c r="F73" s="12"/>
      <c r="G73" s="12">
        <f>($F79+$F82)/60</f>
        <v>66.666666666666671</v>
      </c>
      <c r="H73" s="12">
        <f t="shared" ref="H73:AO73" si="21">($F79+$F82)/60</f>
        <v>66.666666666666671</v>
      </c>
      <c r="I73" s="12">
        <f t="shared" si="21"/>
        <v>66.666666666666671</v>
      </c>
      <c r="J73" s="12">
        <f t="shared" si="21"/>
        <v>66.666666666666671</v>
      </c>
      <c r="K73" s="12">
        <f t="shared" si="21"/>
        <v>66.666666666666671</v>
      </c>
      <c r="L73" s="12">
        <f t="shared" si="21"/>
        <v>66.666666666666671</v>
      </c>
      <c r="M73" s="12">
        <f t="shared" si="21"/>
        <v>66.666666666666671</v>
      </c>
      <c r="N73" s="12">
        <f t="shared" si="21"/>
        <v>66.666666666666671</v>
      </c>
      <c r="O73" s="12">
        <f t="shared" si="21"/>
        <v>66.666666666666671</v>
      </c>
      <c r="P73" s="12">
        <f t="shared" si="21"/>
        <v>66.666666666666671</v>
      </c>
      <c r="Q73" s="12">
        <f t="shared" si="21"/>
        <v>66.666666666666671</v>
      </c>
      <c r="R73" s="12">
        <f t="shared" si="21"/>
        <v>66.666666666666671</v>
      </c>
      <c r="S73" s="12">
        <f t="shared" si="21"/>
        <v>66.666666666666671</v>
      </c>
      <c r="T73" s="12">
        <f t="shared" si="21"/>
        <v>66.666666666666671</v>
      </c>
      <c r="U73" s="12">
        <f t="shared" si="21"/>
        <v>66.666666666666671</v>
      </c>
      <c r="V73" s="12">
        <f t="shared" si="21"/>
        <v>66.666666666666671</v>
      </c>
      <c r="W73" s="12">
        <f t="shared" si="21"/>
        <v>66.666666666666671</v>
      </c>
      <c r="X73" s="12">
        <f t="shared" si="21"/>
        <v>66.666666666666671</v>
      </c>
      <c r="Y73" s="12">
        <f t="shared" si="21"/>
        <v>66.666666666666671</v>
      </c>
      <c r="Z73" s="12">
        <f t="shared" si="21"/>
        <v>66.666666666666671</v>
      </c>
      <c r="AA73" s="12">
        <f t="shared" si="21"/>
        <v>66.666666666666671</v>
      </c>
      <c r="AB73" s="12">
        <f t="shared" si="21"/>
        <v>66.666666666666671</v>
      </c>
      <c r="AC73" s="12">
        <f t="shared" si="21"/>
        <v>66.666666666666671</v>
      </c>
      <c r="AD73" s="12">
        <f t="shared" si="21"/>
        <v>66.666666666666671</v>
      </c>
      <c r="AE73" s="12">
        <f t="shared" si="21"/>
        <v>66.666666666666671</v>
      </c>
      <c r="AF73" s="12">
        <f t="shared" si="21"/>
        <v>66.666666666666671</v>
      </c>
      <c r="AG73" s="12">
        <f t="shared" si="21"/>
        <v>66.666666666666671</v>
      </c>
      <c r="AH73" s="12">
        <f t="shared" si="21"/>
        <v>66.666666666666671</v>
      </c>
      <c r="AI73" s="12">
        <f t="shared" si="21"/>
        <v>66.666666666666671</v>
      </c>
      <c r="AJ73" s="12">
        <f t="shared" si="21"/>
        <v>66.666666666666671</v>
      </c>
      <c r="AK73" s="12">
        <f t="shared" si="21"/>
        <v>66.666666666666671</v>
      </c>
      <c r="AL73" s="12">
        <f t="shared" si="21"/>
        <v>66.666666666666671</v>
      </c>
      <c r="AM73" s="12">
        <f t="shared" si="21"/>
        <v>66.666666666666671</v>
      </c>
      <c r="AN73" s="12">
        <f t="shared" si="21"/>
        <v>66.666666666666671</v>
      </c>
      <c r="AO73" s="12">
        <f t="shared" si="21"/>
        <v>66.666666666666671</v>
      </c>
    </row>
    <row r="74" spans="1:41" x14ac:dyDescent="0.15">
      <c r="A74" s="54"/>
      <c r="B74" s="52"/>
      <c r="C74" s="48" t="s">
        <v>55</v>
      </c>
      <c r="D74" s="48"/>
      <c r="E74" s="14"/>
      <c r="F74" s="34">
        <f t="shared" ref="F74:AO74" si="22">SUM(F54:F73)</f>
        <v>803</v>
      </c>
      <c r="G74" s="34">
        <f t="shared" si="22"/>
        <v>569.66666666666663</v>
      </c>
      <c r="H74" s="34">
        <f t="shared" si="22"/>
        <v>569.66666666666663</v>
      </c>
      <c r="I74" s="34">
        <f t="shared" si="22"/>
        <v>569.66666666666663</v>
      </c>
      <c r="J74" s="34">
        <f t="shared" si="22"/>
        <v>569.66666666666663</v>
      </c>
      <c r="K74" s="34">
        <f t="shared" si="22"/>
        <v>569.66666666666663</v>
      </c>
      <c r="L74" s="34">
        <f t="shared" si="22"/>
        <v>862.16666666666663</v>
      </c>
      <c r="M74" s="34">
        <f t="shared" si="22"/>
        <v>862.16666666666663</v>
      </c>
      <c r="N74" s="34">
        <f t="shared" si="22"/>
        <v>862.16666666666663</v>
      </c>
      <c r="O74" s="34">
        <f t="shared" si="22"/>
        <v>979.16666666666663</v>
      </c>
      <c r="P74" s="34">
        <f t="shared" si="22"/>
        <v>979.16666666666663</v>
      </c>
      <c r="Q74" s="34">
        <f t="shared" si="22"/>
        <v>1266.6666666666667</v>
      </c>
      <c r="R74" s="34">
        <f t="shared" si="22"/>
        <v>1794.6666666666667</v>
      </c>
      <c r="S74" s="34">
        <f t="shared" si="22"/>
        <v>1794.6666666666667</v>
      </c>
      <c r="T74" s="34">
        <f t="shared" si="22"/>
        <v>1794.6666666666667</v>
      </c>
      <c r="U74" s="34">
        <f t="shared" si="22"/>
        <v>1794.6666666666667</v>
      </c>
      <c r="V74" s="34">
        <f t="shared" si="22"/>
        <v>1794.6666666666667</v>
      </c>
      <c r="W74" s="34">
        <f t="shared" si="22"/>
        <v>1794.6666666666667</v>
      </c>
      <c r="X74" s="34">
        <f t="shared" si="22"/>
        <v>2484.6666666666665</v>
      </c>
      <c r="Y74" s="34">
        <f t="shared" si="22"/>
        <v>2484.6666666666665</v>
      </c>
      <c r="Z74" s="34">
        <f t="shared" si="22"/>
        <v>2484.6666666666665</v>
      </c>
      <c r="AA74" s="34">
        <f t="shared" si="22"/>
        <v>2499.6666666666665</v>
      </c>
      <c r="AB74" s="34">
        <f t="shared" si="22"/>
        <v>2499.6666666666665</v>
      </c>
      <c r="AC74" s="34">
        <f t="shared" si="22"/>
        <v>2499.6666666666665</v>
      </c>
      <c r="AD74" s="34">
        <f t="shared" si="22"/>
        <v>3506.6666666666665</v>
      </c>
      <c r="AE74" s="34">
        <f t="shared" si="22"/>
        <v>2906.6666666666665</v>
      </c>
      <c r="AF74" s="34">
        <f t="shared" si="22"/>
        <v>2906.6666666666665</v>
      </c>
      <c r="AG74" s="34">
        <f t="shared" si="22"/>
        <v>2906.6666666666665</v>
      </c>
      <c r="AH74" s="34">
        <f t="shared" si="22"/>
        <v>2906.6666666666665</v>
      </c>
      <c r="AI74" s="34">
        <f t="shared" si="22"/>
        <v>2906.6666666666665</v>
      </c>
      <c r="AJ74" s="34">
        <f t="shared" si="22"/>
        <v>2906.6666666666665</v>
      </c>
      <c r="AK74" s="34">
        <f t="shared" si="22"/>
        <v>2906.6666666666665</v>
      </c>
      <c r="AL74" s="34">
        <f t="shared" si="22"/>
        <v>2906.6666666666665</v>
      </c>
      <c r="AM74" s="34">
        <f t="shared" si="22"/>
        <v>2906.6666666666665</v>
      </c>
      <c r="AN74" s="34">
        <f t="shared" si="22"/>
        <v>2906.6666666666665</v>
      </c>
      <c r="AO74" s="34">
        <f t="shared" si="22"/>
        <v>2906.6666666666665</v>
      </c>
    </row>
    <row r="75" spans="1:41" ht="14.25" customHeight="1" x14ac:dyDescent="0.15">
      <c r="A75" s="54"/>
      <c r="B75" s="48" t="s">
        <v>2</v>
      </c>
      <c r="C75" s="48"/>
      <c r="D75" s="48"/>
      <c r="E75" s="10"/>
      <c r="F75" s="34">
        <f t="shared" ref="F75:AO75" si="23">F53+F74</f>
        <v>803</v>
      </c>
      <c r="G75" s="34">
        <f t="shared" si="23"/>
        <v>569.66666666666663</v>
      </c>
      <c r="H75" s="34">
        <f t="shared" si="23"/>
        <v>569.66666666666663</v>
      </c>
      <c r="I75" s="34">
        <f t="shared" si="23"/>
        <v>647.16666666666663</v>
      </c>
      <c r="J75" s="34">
        <f t="shared" si="23"/>
        <v>701.16666666666663</v>
      </c>
      <c r="K75" s="34">
        <f t="shared" si="23"/>
        <v>778.66666666666663</v>
      </c>
      <c r="L75" s="34">
        <f t="shared" si="23"/>
        <v>1125.1666666666665</v>
      </c>
      <c r="M75" s="34">
        <f t="shared" si="23"/>
        <v>1226.1666666666665</v>
      </c>
      <c r="N75" s="34">
        <f t="shared" si="23"/>
        <v>1373.6666666666665</v>
      </c>
      <c r="O75" s="34">
        <f t="shared" si="23"/>
        <v>1743.1666666666665</v>
      </c>
      <c r="P75" s="34">
        <f t="shared" si="23"/>
        <v>1851.1666666666665</v>
      </c>
      <c r="Q75" s="34">
        <f t="shared" si="23"/>
        <v>2423.666666666667</v>
      </c>
      <c r="R75" s="34">
        <f t="shared" si="23"/>
        <v>3333.666666666667</v>
      </c>
      <c r="S75" s="34">
        <f t="shared" si="23"/>
        <v>3748.666666666667</v>
      </c>
      <c r="T75" s="34">
        <f t="shared" si="23"/>
        <v>3979.666666666667</v>
      </c>
      <c r="U75" s="34">
        <f t="shared" si="23"/>
        <v>4144.666666666667</v>
      </c>
      <c r="V75" s="34">
        <f t="shared" si="23"/>
        <v>4177.666666666667</v>
      </c>
      <c r="W75" s="34">
        <f t="shared" si="23"/>
        <v>4276.666666666667</v>
      </c>
      <c r="X75" s="34">
        <f t="shared" si="23"/>
        <v>5065.6666666666661</v>
      </c>
      <c r="Y75" s="34">
        <f t="shared" si="23"/>
        <v>5131.6666666666661</v>
      </c>
      <c r="Z75" s="34">
        <f t="shared" si="23"/>
        <v>5230.6666666666661</v>
      </c>
      <c r="AA75" s="34">
        <f t="shared" si="23"/>
        <v>5245.6666666666661</v>
      </c>
      <c r="AB75" s="34">
        <f t="shared" si="23"/>
        <v>5245.6666666666661</v>
      </c>
      <c r="AC75" s="34">
        <f t="shared" si="23"/>
        <v>5245.6666666666661</v>
      </c>
      <c r="AD75" s="34">
        <f t="shared" si="23"/>
        <v>6252.6666666666661</v>
      </c>
      <c r="AE75" s="34">
        <f t="shared" si="23"/>
        <v>5652.6666666666661</v>
      </c>
      <c r="AF75" s="34">
        <f t="shared" si="23"/>
        <v>5652.6666666666661</v>
      </c>
      <c r="AG75" s="34">
        <f t="shared" si="23"/>
        <v>5652.6666666666661</v>
      </c>
      <c r="AH75" s="34">
        <f t="shared" si="23"/>
        <v>5652.6666666666661</v>
      </c>
      <c r="AI75" s="34">
        <f t="shared" si="23"/>
        <v>5652.6666666666661</v>
      </c>
      <c r="AJ75" s="34">
        <f t="shared" si="23"/>
        <v>5652.6666666666661</v>
      </c>
      <c r="AK75" s="34">
        <f t="shared" si="23"/>
        <v>5652.6666666666661</v>
      </c>
      <c r="AL75" s="34">
        <f t="shared" si="23"/>
        <v>5652.6666666666661</v>
      </c>
      <c r="AM75" s="34">
        <f t="shared" si="23"/>
        <v>5652.6666666666661</v>
      </c>
      <c r="AN75" s="34">
        <f t="shared" si="23"/>
        <v>5652.6666666666661</v>
      </c>
      <c r="AO75" s="34">
        <f t="shared" si="23"/>
        <v>5652.6666666666661</v>
      </c>
    </row>
    <row r="76" spans="1:41" x14ac:dyDescent="0.15">
      <c r="A76" s="53" t="s">
        <v>32</v>
      </c>
      <c r="B76" s="53"/>
      <c r="C76" s="53"/>
      <c r="D76" s="27" t="s">
        <v>5</v>
      </c>
      <c r="E76" s="14"/>
      <c r="F76" s="34">
        <f t="shared" ref="F76:AO76" si="24">F20-F75</f>
        <v>-803</v>
      </c>
      <c r="G76" s="34">
        <f t="shared" si="24"/>
        <v>-569.66666666666663</v>
      </c>
      <c r="H76" s="34">
        <f t="shared" si="24"/>
        <v>-569.66666666666663</v>
      </c>
      <c r="I76" s="34">
        <f t="shared" si="24"/>
        <v>-467.16666666666663</v>
      </c>
      <c r="J76" s="34">
        <f t="shared" si="24"/>
        <v>-391.16666666666663</v>
      </c>
      <c r="K76" s="34">
        <f t="shared" si="24"/>
        <v>-288.66666666666663</v>
      </c>
      <c r="L76" s="34">
        <f t="shared" si="24"/>
        <v>-505.16666666666652</v>
      </c>
      <c r="M76" s="34">
        <f t="shared" si="24"/>
        <v>-376.16666666666652</v>
      </c>
      <c r="N76" s="34">
        <f t="shared" si="24"/>
        <v>-173.66666666666652</v>
      </c>
      <c r="O76" s="34">
        <f t="shared" si="24"/>
        <v>11.833333333333485</v>
      </c>
      <c r="P76" s="34">
        <f t="shared" si="24"/>
        <v>108.83333333333348</v>
      </c>
      <c r="Q76" s="34">
        <f t="shared" si="24"/>
        <v>96.33333333333303</v>
      </c>
      <c r="R76" s="34">
        <f t="shared" si="24"/>
        <v>46.33333333333303</v>
      </c>
      <c r="S76" s="34">
        <f t="shared" si="24"/>
        <v>451.33333333333303</v>
      </c>
      <c r="T76" s="34">
        <f t="shared" si="24"/>
        <v>650.33333333333303</v>
      </c>
      <c r="U76" s="34">
        <f t="shared" si="24"/>
        <v>805.33333333333303</v>
      </c>
      <c r="V76" s="34">
        <f t="shared" si="24"/>
        <v>872.33333333333303</v>
      </c>
      <c r="W76" s="34">
        <f t="shared" si="24"/>
        <v>1073.333333333333</v>
      </c>
      <c r="X76" s="34">
        <f t="shared" si="24"/>
        <v>634.33333333333394</v>
      </c>
      <c r="Y76" s="34">
        <f t="shared" si="24"/>
        <v>768.33333333333394</v>
      </c>
      <c r="Z76" s="34">
        <f t="shared" si="24"/>
        <v>969.33333333333394</v>
      </c>
      <c r="AA76" s="34">
        <f t="shared" si="24"/>
        <v>954.33333333333394</v>
      </c>
      <c r="AB76" s="34">
        <f t="shared" si="24"/>
        <v>954.33333333333394</v>
      </c>
      <c r="AC76" s="34">
        <f t="shared" si="24"/>
        <v>954.33333333333394</v>
      </c>
      <c r="AD76" s="34">
        <f t="shared" si="24"/>
        <v>-52.66666666666606</v>
      </c>
      <c r="AE76" s="34">
        <f t="shared" si="24"/>
        <v>547.33333333333394</v>
      </c>
      <c r="AF76" s="34">
        <f t="shared" si="24"/>
        <v>547.33333333333394</v>
      </c>
      <c r="AG76" s="34">
        <f t="shared" si="24"/>
        <v>547.33333333333394</v>
      </c>
      <c r="AH76" s="34">
        <f t="shared" si="24"/>
        <v>547.33333333333394</v>
      </c>
      <c r="AI76" s="34">
        <f t="shared" si="24"/>
        <v>547.33333333333394</v>
      </c>
      <c r="AJ76" s="34">
        <f t="shared" si="24"/>
        <v>547.33333333333394</v>
      </c>
      <c r="AK76" s="34">
        <f t="shared" si="24"/>
        <v>547.33333333333394</v>
      </c>
      <c r="AL76" s="34">
        <f t="shared" si="24"/>
        <v>547.33333333333394</v>
      </c>
      <c r="AM76" s="34">
        <f t="shared" si="24"/>
        <v>547.33333333333394</v>
      </c>
      <c r="AN76" s="34">
        <f t="shared" si="24"/>
        <v>547.33333333333394</v>
      </c>
      <c r="AO76" s="34">
        <f t="shared" si="24"/>
        <v>547.33333333333394</v>
      </c>
    </row>
    <row r="77" spans="1:41" x14ac:dyDescent="0.15">
      <c r="A77" s="53"/>
      <c r="B77" s="53"/>
      <c r="C77" s="53"/>
      <c r="D77" s="27" t="s">
        <v>4</v>
      </c>
      <c r="E77" s="14"/>
      <c r="F77" s="34">
        <f>F76</f>
        <v>-803</v>
      </c>
      <c r="G77" s="34">
        <f t="shared" ref="G77:P77" si="25">F77+G76</f>
        <v>-1372.6666666666665</v>
      </c>
      <c r="H77" s="34">
        <f t="shared" si="25"/>
        <v>-1942.333333333333</v>
      </c>
      <c r="I77" s="34">
        <f t="shared" si="25"/>
        <v>-2409.4999999999995</v>
      </c>
      <c r="J77" s="34">
        <f t="shared" si="25"/>
        <v>-2800.6666666666661</v>
      </c>
      <c r="K77" s="34">
        <f t="shared" si="25"/>
        <v>-3089.3333333333326</v>
      </c>
      <c r="L77" s="34">
        <f t="shared" si="25"/>
        <v>-3594.4999999999991</v>
      </c>
      <c r="M77" s="34">
        <f t="shared" si="25"/>
        <v>-3970.6666666666656</v>
      </c>
      <c r="N77" s="34">
        <f t="shared" si="25"/>
        <v>-4144.3333333333321</v>
      </c>
      <c r="O77" s="34">
        <f t="shared" si="25"/>
        <v>-4132.4999999999982</v>
      </c>
      <c r="P77" s="34">
        <f t="shared" si="25"/>
        <v>-4023.6666666666647</v>
      </c>
      <c r="Q77" s="34">
        <f t="shared" ref="Q77:AO77" si="26">P77+Q76</f>
        <v>-3927.3333333333317</v>
      </c>
      <c r="R77" s="34">
        <f t="shared" si="26"/>
        <v>-3880.9999999999986</v>
      </c>
      <c r="S77" s="34">
        <f t="shared" si="26"/>
        <v>-3429.6666666666656</v>
      </c>
      <c r="T77" s="34">
        <f t="shared" si="26"/>
        <v>-2779.3333333333326</v>
      </c>
      <c r="U77" s="34">
        <f t="shared" si="26"/>
        <v>-1973.9999999999995</v>
      </c>
      <c r="V77" s="34">
        <f t="shared" si="26"/>
        <v>-1101.6666666666665</v>
      </c>
      <c r="W77" s="34">
        <f t="shared" si="26"/>
        <v>-28.333333333333485</v>
      </c>
      <c r="X77" s="34">
        <f t="shared" si="26"/>
        <v>606.00000000000045</v>
      </c>
      <c r="Y77" s="34">
        <f t="shared" si="26"/>
        <v>1374.3333333333344</v>
      </c>
      <c r="Z77" s="34">
        <f t="shared" si="26"/>
        <v>2343.6666666666683</v>
      </c>
      <c r="AA77" s="34">
        <f t="shared" si="26"/>
        <v>3298.0000000000023</v>
      </c>
      <c r="AB77" s="34">
        <f t="shared" si="26"/>
        <v>4252.3333333333358</v>
      </c>
      <c r="AC77" s="34">
        <f t="shared" si="26"/>
        <v>5206.6666666666697</v>
      </c>
      <c r="AD77" s="34">
        <f t="shared" si="26"/>
        <v>5154.0000000000036</v>
      </c>
      <c r="AE77" s="34">
        <f t="shared" si="26"/>
        <v>5701.3333333333376</v>
      </c>
      <c r="AF77" s="34">
        <f t="shared" si="26"/>
        <v>6248.6666666666715</v>
      </c>
      <c r="AG77" s="34">
        <f t="shared" si="26"/>
        <v>6796.0000000000055</v>
      </c>
      <c r="AH77" s="34">
        <f t="shared" si="26"/>
        <v>7343.3333333333394</v>
      </c>
      <c r="AI77" s="34">
        <f t="shared" si="26"/>
        <v>7890.6666666666733</v>
      </c>
      <c r="AJ77" s="34">
        <f t="shared" si="26"/>
        <v>8438.0000000000073</v>
      </c>
      <c r="AK77" s="34">
        <f t="shared" si="26"/>
        <v>8985.3333333333412</v>
      </c>
      <c r="AL77" s="34">
        <f t="shared" si="26"/>
        <v>9532.6666666666752</v>
      </c>
      <c r="AM77" s="34">
        <f t="shared" si="26"/>
        <v>10080.000000000009</v>
      </c>
      <c r="AN77" s="34">
        <f t="shared" si="26"/>
        <v>10627.333333333343</v>
      </c>
      <c r="AO77" s="34">
        <f t="shared" si="26"/>
        <v>11174.666666666677</v>
      </c>
    </row>
    <row r="78" spans="1:41" x14ac:dyDescent="0.15">
      <c r="A78" s="44" t="s">
        <v>29</v>
      </c>
      <c r="B78" s="44"/>
      <c r="C78" s="44"/>
      <c r="D78" s="5" t="s">
        <v>33</v>
      </c>
      <c r="E78" s="2"/>
      <c r="F78" s="12"/>
      <c r="G78" s="12">
        <f>資金繰り表!G43*0.03/12</f>
        <v>12.5</v>
      </c>
      <c r="H78" s="12">
        <f>資金繰り表!H43*0.03/12</f>
        <v>12.291666666666666</v>
      </c>
      <c r="I78" s="12">
        <f>資金繰り表!I43*0.03/12</f>
        <v>12.083333333333334</v>
      </c>
      <c r="J78" s="12">
        <f>資金繰り表!J43*0.03/12</f>
        <v>11.875000000000002</v>
      </c>
      <c r="K78" s="12">
        <f>資金繰り表!K43*0.03/12</f>
        <v>11.66666666666667</v>
      </c>
      <c r="L78" s="12">
        <f>資金繰り表!L43*0.03/12</f>
        <v>11.458333333333336</v>
      </c>
      <c r="M78" s="12">
        <f>資金繰り表!M43*0.03/12</f>
        <v>11.250000000000005</v>
      </c>
      <c r="N78" s="12">
        <f>資金繰り表!N43*0.03/12</f>
        <v>11.041666666666671</v>
      </c>
      <c r="O78" s="12">
        <f>資金繰り表!O43*0.03/12</f>
        <v>10.833333333333337</v>
      </c>
      <c r="P78" s="12">
        <f>資金繰り表!P43*0.03/12</f>
        <v>10.625000000000005</v>
      </c>
      <c r="Q78" s="12">
        <f>資金繰り表!Q43*0.03/12</f>
        <v>10.416666666666673</v>
      </c>
      <c r="R78" s="12">
        <f>資金繰り表!R43*0.03/12</f>
        <v>10.208333333333341</v>
      </c>
      <c r="S78" s="12">
        <f>資金繰り表!S43*0.03/12</f>
        <v>10.000000000000005</v>
      </c>
      <c r="T78" s="12">
        <f>資金繰り表!T43*0.03/12</f>
        <v>9.7916666666666732</v>
      </c>
      <c r="U78" s="12">
        <f>資金繰り表!U43*0.03/12</f>
        <v>9.5833333333333393</v>
      </c>
      <c r="V78" s="12">
        <f>資金繰り表!V43*0.03/12</f>
        <v>9.3750000000000053</v>
      </c>
      <c r="W78" s="12">
        <f>資金繰り表!W43*0.03/12</f>
        <v>9.1666666666666714</v>
      </c>
      <c r="X78" s="12">
        <f>資金繰り表!X43*0.03/12</f>
        <v>8.9583333333333375</v>
      </c>
      <c r="Y78" s="12">
        <f>資金繰り表!Y43*0.03/12</f>
        <v>8.7500000000000053</v>
      </c>
      <c r="Z78" s="12">
        <f>資金繰り表!Z43*0.03/12</f>
        <v>8.5416666666666696</v>
      </c>
      <c r="AA78" s="12">
        <f>資金繰り表!AA43*0.03/12</f>
        <v>8.3333333333333375</v>
      </c>
      <c r="AB78" s="12">
        <f>資金繰り表!AB43*0.03/12</f>
        <v>8.1250000000000036</v>
      </c>
      <c r="AC78" s="12">
        <f>資金繰り表!AC43*0.03/12</f>
        <v>7.9166666666666687</v>
      </c>
      <c r="AD78" s="12">
        <f>資金繰り表!AD43*0.03/12</f>
        <v>7.7083333333333357</v>
      </c>
      <c r="AE78" s="12">
        <f>資金繰り表!AE43*0.03/12</f>
        <v>7.5000000000000027</v>
      </c>
      <c r="AF78" s="12">
        <f>資金繰り表!AF43*0.03/12</f>
        <v>7.2916666666666679</v>
      </c>
      <c r="AG78" s="12">
        <f>資金繰り表!AG43*0.03/12</f>
        <v>7.0833333333333348</v>
      </c>
      <c r="AH78" s="12">
        <f>資金繰り表!AH43*0.03/12</f>
        <v>6.8750000000000009</v>
      </c>
      <c r="AI78" s="12">
        <f>資金繰り表!AI43*0.03/12</f>
        <v>6.666666666666667</v>
      </c>
      <c r="AJ78" s="12">
        <f>資金繰り表!AJ43*0.03/12</f>
        <v>6.458333333333333</v>
      </c>
      <c r="AK78" s="12">
        <f>資金繰り表!AK43*0.03/12</f>
        <v>6.25</v>
      </c>
      <c r="AL78" s="12">
        <f>資金繰り表!AL43*0.03/12</f>
        <v>6.0416666666666652</v>
      </c>
      <c r="AM78" s="12">
        <f>資金繰り表!AM43*0.03/12</f>
        <v>5.8333333333333321</v>
      </c>
      <c r="AN78" s="12">
        <f>資金繰り表!AN43*0.03/12</f>
        <v>5.6249999999999991</v>
      </c>
      <c r="AO78" s="12">
        <f>資金繰り表!AO43*0.03/12</f>
        <v>5.4166666666666652</v>
      </c>
    </row>
    <row r="79" spans="1:41" x14ac:dyDescent="0.15">
      <c r="A79" s="44" t="s">
        <v>30</v>
      </c>
      <c r="B79" s="44"/>
      <c r="C79" s="44"/>
      <c r="D79" s="5" t="s">
        <v>35</v>
      </c>
      <c r="E79" s="2"/>
      <c r="F79" s="12">
        <v>3000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>
        <v>2000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15">
      <c r="A80" s="44"/>
      <c r="B80" s="44"/>
      <c r="C80" s="44"/>
      <c r="D80" s="5" t="s">
        <v>36</v>
      </c>
      <c r="E80" s="2"/>
      <c r="F80" s="12">
        <v>600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>
        <v>500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15">
      <c r="A81" s="44"/>
      <c r="B81" s="44"/>
      <c r="C81" s="44"/>
      <c r="D81" s="5" t="s">
        <v>37</v>
      </c>
      <c r="E81" s="2"/>
      <c r="F81" s="12">
        <v>300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>
        <v>200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15">
      <c r="A82" s="44"/>
      <c r="B82" s="44"/>
      <c r="C82" s="44"/>
      <c r="D82" s="5" t="s">
        <v>38</v>
      </c>
      <c r="E82" s="2"/>
      <c r="F82" s="12">
        <v>1000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>
        <v>2500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15">
      <c r="A83" s="44"/>
      <c r="B83" s="44"/>
      <c r="C83" s="44"/>
      <c r="D83" s="5" t="s">
        <v>39</v>
      </c>
      <c r="E83" s="2"/>
      <c r="F83" s="12">
        <v>300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>
        <v>300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15">
      <c r="A84" s="44"/>
      <c r="B84" s="44"/>
      <c r="C84" s="44"/>
      <c r="D84" s="5" t="s">
        <v>40</v>
      </c>
      <c r="E84" s="2"/>
      <c r="F84" s="12">
        <v>500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>
        <v>1000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15">
      <c r="A85" s="44" t="s">
        <v>31</v>
      </c>
      <c r="B85" s="44"/>
      <c r="C85" s="44"/>
      <c r="D85" s="5"/>
      <c r="E85" s="2"/>
      <c r="F85" s="12">
        <v>5000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>
        <v>7000</v>
      </c>
      <c r="Z85" s="12">
        <f>資金繰り表!$Z41-資金繰り表!AA42</f>
        <v>-83.333333333333329</v>
      </c>
      <c r="AA85" s="12">
        <f>Z85-資金繰り表!AB42</f>
        <v>-166.66666666666666</v>
      </c>
      <c r="AB85" s="12">
        <f>AA85-資金繰り表!AC42</f>
        <v>-250</v>
      </c>
      <c r="AC85" s="12">
        <f>AB85-資金繰り表!AD42</f>
        <v>-333.33333333333331</v>
      </c>
      <c r="AD85" s="12">
        <f>AC85-資金繰り表!AE42</f>
        <v>-416.66666666666663</v>
      </c>
      <c r="AE85" s="12">
        <f>AD85-資金繰り表!AF42</f>
        <v>-499.99999999999994</v>
      </c>
      <c r="AF85" s="12">
        <f>AE85-資金繰り表!AG42</f>
        <v>-583.33333333333326</v>
      </c>
      <c r="AG85" s="12">
        <f>AF85-資金繰り表!AH42</f>
        <v>-666.66666666666663</v>
      </c>
      <c r="AH85" s="12">
        <f>AG85-資金繰り表!AI42</f>
        <v>-750</v>
      </c>
      <c r="AI85" s="12">
        <f>AH85-資金繰り表!AJ42</f>
        <v>-833.33333333333337</v>
      </c>
      <c r="AJ85" s="12">
        <f>AI85-資金繰り表!AK42</f>
        <v>-916.66666666666674</v>
      </c>
      <c r="AK85" s="12">
        <f>AJ85-資金繰り表!AL42</f>
        <v>-1000.0000000000001</v>
      </c>
      <c r="AL85" s="12">
        <f>AK85-資金繰り表!AM42</f>
        <v>-1083.3333333333335</v>
      </c>
      <c r="AM85" s="12">
        <f>AL85-資金繰り表!AN42</f>
        <v>-1166.6666666666667</v>
      </c>
      <c r="AN85" s="12">
        <f>AM85-資金繰り表!AO42</f>
        <v>-1250</v>
      </c>
      <c r="AO85" s="12">
        <f>AN85-資金繰り表!AP42</f>
        <v>-1333.3333333333333</v>
      </c>
    </row>
  </sheetData>
  <mergeCells count="60">
    <mergeCell ref="A85:C85"/>
    <mergeCell ref="C66:D66"/>
    <mergeCell ref="C70:D70"/>
    <mergeCell ref="C71:D71"/>
    <mergeCell ref="C72:D72"/>
    <mergeCell ref="B54:B74"/>
    <mergeCell ref="A78:C78"/>
    <mergeCell ref="A79:C84"/>
    <mergeCell ref="C54:D54"/>
    <mergeCell ref="A76:C77"/>
    <mergeCell ref="B75:D75"/>
    <mergeCell ref="A21:A75"/>
    <mergeCell ref="C45:C48"/>
    <mergeCell ref="B21:B53"/>
    <mergeCell ref="C41:C44"/>
    <mergeCell ref="C29:C32"/>
    <mergeCell ref="C33:C36"/>
    <mergeCell ref="C37:C40"/>
    <mergeCell ref="C74:D74"/>
    <mergeCell ref="C73:D73"/>
    <mergeCell ref="C53:D53"/>
    <mergeCell ref="C14:C15"/>
    <mergeCell ref="E6:E7"/>
    <mergeCell ref="E10:E11"/>
    <mergeCell ref="E12:E13"/>
    <mergeCell ref="E14:E15"/>
    <mergeCell ref="C10:C11"/>
    <mergeCell ref="C12:C13"/>
    <mergeCell ref="C20:D20"/>
    <mergeCell ref="C6:C7"/>
    <mergeCell ref="C8:C9"/>
    <mergeCell ref="C49:C52"/>
    <mergeCell ref="C18:C19"/>
    <mergeCell ref="C16:C17"/>
    <mergeCell ref="C21:C24"/>
    <mergeCell ref="C25:C28"/>
    <mergeCell ref="A2:E3"/>
    <mergeCell ref="E8:E9"/>
    <mergeCell ref="F2:Q2"/>
    <mergeCell ref="AD2:AO2"/>
    <mergeCell ref="R2:AC2"/>
    <mergeCell ref="A4:E4"/>
    <mergeCell ref="A5:D5"/>
    <mergeCell ref="A6:B20"/>
    <mergeCell ref="C69:D69"/>
    <mergeCell ref="C64:D64"/>
    <mergeCell ref="C61:D61"/>
    <mergeCell ref="E16:E17"/>
    <mergeCell ref="E18:E19"/>
    <mergeCell ref="C59:D59"/>
    <mergeCell ref="C65:D65"/>
    <mergeCell ref="C60:D60"/>
    <mergeCell ref="C55:D55"/>
    <mergeCell ref="C56:D56"/>
    <mergeCell ref="C57:D57"/>
    <mergeCell ref="C58:D58"/>
    <mergeCell ref="C62:D62"/>
    <mergeCell ref="C63:D63"/>
    <mergeCell ref="C67:D67"/>
    <mergeCell ref="C68:D68"/>
  </mergeCells>
  <phoneticPr fontId="1"/>
  <pageMargins left="0.25" right="0.25" top="0.75" bottom="0.75" header="0.3" footer="0.3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tabSelected="1" zoomScaleNormal="100" zoomScaleSheetLayoutView="100" workbookViewId="0">
      <selection activeCell="D3" sqref="D3"/>
    </sheetView>
  </sheetViews>
  <sheetFormatPr defaultRowHeight="13.5" x14ac:dyDescent="0.15"/>
  <cols>
    <col min="1" max="1" width="2.375" style="1" customWidth="1"/>
    <col min="2" max="3" width="4.125" style="1" customWidth="1"/>
    <col min="4" max="4" width="23" style="1" customWidth="1"/>
    <col min="5" max="5" width="21" style="1" customWidth="1"/>
    <col min="6" max="8" width="12.25" style="1" customWidth="1"/>
    <col min="9" max="16384" width="9" style="1"/>
  </cols>
  <sheetData>
    <row r="1" spans="2:8" ht="17.25" x14ac:dyDescent="0.15">
      <c r="B1" s="18" t="s">
        <v>98</v>
      </c>
      <c r="C1" s="4"/>
    </row>
    <row r="2" spans="2:8" ht="13.5" customHeight="1" x14ac:dyDescent="0.15">
      <c r="F2" s="57" t="str">
        <f>'事業計画 (月次)'!F2:Q2</f>
        <v>2015年</v>
      </c>
      <c r="G2" s="57" t="str">
        <f>'事業計画 (月次)'!R2</f>
        <v>2016年</v>
      </c>
      <c r="H2" s="57" t="str">
        <f>'事業計画 (月次)'!AD2</f>
        <v>2017年</v>
      </c>
    </row>
    <row r="3" spans="2:8" ht="15" customHeight="1" x14ac:dyDescent="0.15">
      <c r="F3" s="58"/>
      <c r="G3" s="58"/>
      <c r="H3" s="58"/>
    </row>
    <row r="4" spans="2:8" x14ac:dyDescent="0.15">
      <c r="F4" s="59"/>
      <c r="G4" s="59"/>
      <c r="H4" s="59"/>
    </row>
    <row r="5" spans="2:8" ht="16.5" customHeight="1" x14ac:dyDescent="0.15">
      <c r="B5" s="60" t="s">
        <v>0</v>
      </c>
      <c r="C5" s="61"/>
      <c r="D5" s="55" t="str">
        <f>'事業計画 (月次)'!C6</f>
        <v>商品・サービス１</v>
      </c>
      <c r="E5" s="56"/>
      <c r="F5" s="20">
        <f>SUM('事業計画 (月次)'!F7:'事業計画 (月次)'!Q7)</f>
        <v>1800</v>
      </c>
      <c r="G5" s="20">
        <f>SUM('事業計画 (月次)'!R7:'事業計画 (月次)'!AC7)</f>
        <v>6000</v>
      </c>
      <c r="H5" s="20">
        <f>SUM('事業計画 (月次)'!AD7:'事業計画 (月次)'!AO7)</f>
        <v>6000</v>
      </c>
    </row>
    <row r="6" spans="2:8" ht="16.5" customHeight="1" x14ac:dyDescent="0.15">
      <c r="B6" s="62"/>
      <c r="C6" s="63"/>
      <c r="D6" s="66" t="str">
        <f>'事業計画 (月次)'!C8</f>
        <v>商品・サービス２</v>
      </c>
      <c r="E6" s="56"/>
      <c r="F6" s="20">
        <f>SUM('事業計画 (月次)'!F9:'事業計画 (月次)'!Q9)</f>
        <v>4200</v>
      </c>
      <c r="G6" s="20">
        <f>SUM('事業計画 (月次)'!R9:'事業計画 (月次)'!AC9)</f>
        <v>9600</v>
      </c>
      <c r="H6" s="20">
        <f>SUM('事業計画 (月次)'!AD9:'事業計画 (月次)'!AO9)</f>
        <v>9600</v>
      </c>
    </row>
    <row r="7" spans="2:8" ht="16.5" customHeight="1" x14ac:dyDescent="0.15">
      <c r="B7" s="62"/>
      <c r="C7" s="63"/>
      <c r="D7" s="66" t="str">
        <f>'事業計画 (月次)'!C10</f>
        <v>商品・サービス３</v>
      </c>
      <c r="E7" s="56"/>
      <c r="F7" s="20">
        <f>SUM('事業計画 (月次)'!F11:'事業計画 (月次)'!Q11)</f>
        <v>3500</v>
      </c>
      <c r="G7" s="20">
        <f>SUM('事業計画 (月次)'!R11:'事業計画 (月次)'!AC11)</f>
        <v>23500</v>
      </c>
      <c r="H7" s="20">
        <f>SUM('事業計画 (月次)'!AD11:'事業計画 (月次)'!AO11)</f>
        <v>24000</v>
      </c>
    </row>
    <row r="8" spans="2:8" ht="16.5" customHeight="1" x14ac:dyDescent="0.15">
      <c r="B8" s="62"/>
      <c r="C8" s="63"/>
      <c r="D8" s="66" t="str">
        <f>'事業計画 (月次)'!C12</f>
        <v>商品・サービス４</v>
      </c>
      <c r="E8" s="56"/>
      <c r="F8" s="20">
        <f>SUM('事業計画 (月次)'!F13:'事業計画 (月次)'!Q13)</f>
        <v>210</v>
      </c>
      <c r="G8" s="20">
        <f>SUM('事業計画 (月次)'!R13:'事業計画 (月次)'!AC13)</f>
        <v>6360</v>
      </c>
      <c r="H8" s="20">
        <f>SUM('事業計画 (月次)'!AD13:'事業計画 (月次)'!AO13)</f>
        <v>7200</v>
      </c>
    </row>
    <row r="9" spans="2:8" ht="16.5" customHeight="1" x14ac:dyDescent="0.15">
      <c r="B9" s="62"/>
      <c r="C9" s="63"/>
      <c r="D9" s="55" t="str">
        <f>'事業計画 (月次)'!C14</f>
        <v>商品・サービス５</v>
      </c>
      <c r="E9" s="56"/>
      <c r="F9" s="20">
        <f>SUM('事業計画 (月次)'!F15:'事業計画 (月次)'!Q15)</f>
        <v>175</v>
      </c>
      <c r="G9" s="20">
        <f>SUM('事業計画 (月次)'!R15:'事業計画 (月次)'!AC15)</f>
        <v>5300</v>
      </c>
      <c r="H9" s="20">
        <f>SUM('事業計画 (月次)'!AD15:'事業計画 (月次)'!AO15)</f>
        <v>6000</v>
      </c>
    </row>
    <row r="10" spans="2:8" ht="16.5" customHeight="1" x14ac:dyDescent="0.15">
      <c r="B10" s="62"/>
      <c r="C10" s="63"/>
      <c r="D10" s="55" t="str">
        <f>'事業計画 (月次)'!C16</f>
        <v>商品・サービス６</v>
      </c>
      <c r="E10" s="56"/>
      <c r="F10" s="20">
        <f>SUM('事業計画 (月次)'!F17:'事業計画 (月次)'!Q17)</f>
        <v>0</v>
      </c>
      <c r="G10" s="20">
        <f>SUM('事業計画 (月次)'!R17:'事業計画 (月次)'!AC17)</f>
        <v>10500</v>
      </c>
      <c r="H10" s="20">
        <f>SUM('事業計画 (月次)'!AD17:'事業計画 (月次)'!AO17)</f>
        <v>18000</v>
      </c>
    </row>
    <row r="11" spans="2:8" ht="16.5" customHeight="1" x14ac:dyDescent="0.15">
      <c r="B11" s="62"/>
      <c r="C11" s="63"/>
      <c r="D11" s="55" t="str">
        <f>'事業計画 (月次)'!C18</f>
        <v>商品・サービス７</v>
      </c>
      <c r="E11" s="56"/>
      <c r="F11" s="20">
        <f>SUM('事業計画 (月次)'!F19:'事業計画 (月次)'!Q19)</f>
        <v>0</v>
      </c>
      <c r="G11" s="20">
        <f>SUM('事業計画 (月次)'!R19:'事業計画 (月次)'!AC19)</f>
        <v>2700</v>
      </c>
      <c r="H11" s="20">
        <f>SUM('事業計画 (月次)'!AD19:'事業計画 (月次)'!AO19)</f>
        <v>3600</v>
      </c>
    </row>
    <row r="12" spans="2:8" s="11" customFormat="1" ht="14.25" x14ac:dyDescent="0.15">
      <c r="B12" s="64"/>
      <c r="C12" s="65"/>
      <c r="D12" s="70" t="str">
        <f>'事業計画 (月次)'!C20</f>
        <v>売上合計</v>
      </c>
      <c r="E12" s="70"/>
      <c r="F12" s="17">
        <f>SUM('事業計画 (月次)'!F20:'事業計画 (月次)'!Q20)</f>
        <v>9885</v>
      </c>
      <c r="G12" s="17">
        <f>SUM('事業計画 (月次)'!R20:'事業計画 (月次)'!AC20)</f>
        <v>63960</v>
      </c>
      <c r="H12" s="17">
        <f>SUM('事業計画 (月次)'!AD20:'事業計画 (月次)'!AO20)</f>
        <v>74400</v>
      </c>
    </row>
    <row r="13" spans="2:8" ht="14.25" customHeight="1" x14ac:dyDescent="0.15">
      <c r="B13" s="60" t="s">
        <v>1</v>
      </c>
      <c r="C13" s="71" t="str">
        <f>'事業計画 (月次)'!B21</f>
        <v>原価</v>
      </c>
      <c r="D13" s="67" t="str">
        <f>'事業計画 (月次)'!C21</f>
        <v>商品・サービス１</v>
      </c>
      <c r="E13" s="19" t="str">
        <f>'事業計画 (月次)'!D21</f>
        <v>原価１</v>
      </c>
      <c r="F13" s="13">
        <f>SUM('事業計画 (月次)'!F21:'事業計画 (月次)'!Q21)</f>
        <v>360</v>
      </c>
      <c r="G13" s="13">
        <f>SUM('事業計画 (月次)'!R21:'事業計画 (月次)'!AC21)</f>
        <v>1200</v>
      </c>
      <c r="H13" s="13">
        <f>SUM('事業計画 (月次)'!AD21:'事業計画 (月次)'!AO21)</f>
        <v>1200</v>
      </c>
    </row>
    <row r="14" spans="2:8" ht="14.25" x14ac:dyDescent="0.15">
      <c r="B14" s="62"/>
      <c r="C14" s="72"/>
      <c r="D14" s="68"/>
      <c r="E14" s="19" t="str">
        <f>'事業計画 (月次)'!D22</f>
        <v>原価２</v>
      </c>
      <c r="F14" s="13">
        <f>SUM('事業計画 (月次)'!F22:'事業計画 (月次)'!Q22)</f>
        <v>288</v>
      </c>
      <c r="G14" s="13">
        <f>SUM('事業計画 (月次)'!R22:'事業計画 (月次)'!AC22)</f>
        <v>960</v>
      </c>
      <c r="H14" s="13">
        <f>SUM('事業計画 (月次)'!AD22:'事業計画 (月次)'!AO22)</f>
        <v>960</v>
      </c>
    </row>
    <row r="15" spans="2:8" ht="14.25" x14ac:dyDescent="0.15">
      <c r="B15" s="62"/>
      <c r="C15" s="72"/>
      <c r="D15" s="68"/>
      <c r="E15" s="19" t="str">
        <f>'事業計画 (月次)'!D23</f>
        <v>原価３</v>
      </c>
      <c r="F15" s="13">
        <f>SUM('事業計画 (月次)'!F23:'事業計画 (月次)'!Q23)</f>
        <v>18</v>
      </c>
      <c r="G15" s="13">
        <f>SUM('事業計画 (月次)'!R23:'事業計画 (月次)'!AC23)</f>
        <v>60</v>
      </c>
      <c r="H15" s="13">
        <f>SUM('事業計画 (月次)'!AD23:'事業計画 (月次)'!AO23)</f>
        <v>60</v>
      </c>
    </row>
    <row r="16" spans="2:8" ht="14.25" x14ac:dyDescent="0.15">
      <c r="B16" s="62"/>
      <c r="C16" s="72"/>
      <c r="D16" s="68"/>
      <c r="E16" s="25" t="str">
        <f>'事業計画 (月次)'!D24</f>
        <v>原価４</v>
      </c>
      <c r="F16" s="13">
        <f>SUM('事業計画 (月次)'!F24:'事業計画 (月次)'!Q24)</f>
        <v>180</v>
      </c>
      <c r="G16" s="13">
        <f>SUM('事業計画 (月次)'!R24:'事業計画 (月次)'!AC24)</f>
        <v>600</v>
      </c>
      <c r="H16" s="13">
        <f>SUM('事業計画 (月次)'!AD24:'事業計画 (月次)'!AO24)</f>
        <v>600</v>
      </c>
    </row>
    <row r="17" spans="2:8" ht="14.25" x14ac:dyDescent="0.15">
      <c r="B17" s="62"/>
      <c r="C17" s="72"/>
      <c r="D17" s="67" t="str">
        <f>'事業計画 (月次)'!C25</f>
        <v>商品・サービス２</v>
      </c>
      <c r="E17" s="19" t="str">
        <f>'事業計画 (月次)'!D25</f>
        <v>原価１</v>
      </c>
      <c r="F17" s="13">
        <f>SUM('事業計画 (月次)'!F25:'事業計画 (月次)'!Q25)</f>
        <v>840</v>
      </c>
      <c r="G17" s="13">
        <f>SUM('事業計画 (月次)'!R25:'事業計画 (月次)'!AC25)</f>
        <v>1920</v>
      </c>
      <c r="H17" s="13">
        <f>SUM('事業計画 (月次)'!AD25:'事業計画 (月次)'!AO25)</f>
        <v>1920</v>
      </c>
    </row>
    <row r="18" spans="2:8" ht="14.25" x14ac:dyDescent="0.15">
      <c r="B18" s="62"/>
      <c r="C18" s="72"/>
      <c r="D18" s="68"/>
      <c r="E18" s="19" t="str">
        <f>'事業計画 (月次)'!D26</f>
        <v>原価２</v>
      </c>
      <c r="F18" s="13">
        <f>SUM('事業計画 (月次)'!F26:'事業計画 (月次)'!Q26)</f>
        <v>630</v>
      </c>
      <c r="G18" s="13">
        <f>SUM('事業計画 (月次)'!R26:'事業計画 (月次)'!AC26)</f>
        <v>1440</v>
      </c>
      <c r="H18" s="13">
        <f>SUM('事業計画 (月次)'!AD26:'事業計画 (月次)'!AO26)</f>
        <v>1440</v>
      </c>
    </row>
    <row r="19" spans="2:8" ht="14.25" x14ac:dyDescent="0.15">
      <c r="B19" s="62"/>
      <c r="C19" s="72"/>
      <c r="D19" s="68"/>
      <c r="E19" s="19" t="str">
        <f>'事業計画 (月次)'!D27</f>
        <v>原価３</v>
      </c>
      <c r="F19" s="13">
        <f>SUM('事業計画 (月次)'!F27:'事業計画 (月次)'!Q27)</f>
        <v>52.5</v>
      </c>
      <c r="G19" s="13">
        <f>SUM('事業計画 (月次)'!R27:'事業計画 (月次)'!AC27)</f>
        <v>120</v>
      </c>
      <c r="H19" s="13">
        <f>SUM('事業計画 (月次)'!AD27:'事業計画 (月次)'!AO27)</f>
        <v>120</v>
      </c>
    </row>
    <row r="20" spans="2:8" ht="14.25" x14ac:dyDescent="0.15">
      <c r="B20" s="62"/>
      <c r="C20" s="72"/>
      <c r="D20" s="68"/>
      <c r="E20" s="19" t="str">
        <f>'事業計画 (月次)'!D28</f>
        <v>原価４</v>
      </c>
      <c r="F20" s="13">
        <f>SUM('事業計画 (月次)'!F28:'事業計画 (月次)'!Q28)</f>
        <v>0</v>
      </c>
      <c r="G20" s="13">
        <f>SUM('事業計画 (月次)'!R28:'事業計画 (月次)'!AC28)</f>
        <v>0</v>
      </c>
      <c r="H20" s="13">
        <f>SUM('事業計画 (月次)'!AD28:'事業計画 (月次)'!AO28)</f>
        <v>0</v>
      </c>
    </row>
    <row r="21" spans="2:8" ht="14.25" x14ac:dyDescent="0.15">
      <c r="B21" s="62"/>
      <c r="C21" s="72"/>
      <c r="D21" s="67" t="str">
        <f>'事業計画 (月次)'!C29</f>
        <v>商品・サービス３</v>
      </c>
      <c r="E21" s="19" t="str">
        <f>'事業計画 (月次)'!D29</f>
        <v>原価１</v>
      </c>
      <c r="F21" s="13">
        <f>SUM('事業計画 (月次)'!F29:'事業計画 (月次)'!Q29)</f>
        <v>1050</v>
      </c>
      <c r="G21" s="13">
        <f>SUM('事業計画 (月次)'!R29:'事業計画 (月次)'!AC29)</f>
        <v>7050</v>
      </c>
      <c r="H21" s="13">
        <f>SUM('事業計画 (月次)'!AD29:'事業計画 (月次)'!AO29)</f>
        <v>7200</v>
      </c>
    </row>
    <row r="22" spans="2:8" ht="14.25" x14ac:dyDescent="0.15">
      <c r="B22" s="62"/>
      <c r="C22" s="72"/>
      <c r="D22" s="68"/>
      <c r="E22" s="25" t="str">
        <f>'事業計画 (月次)'!D30</f>
        <v>原価２</v>
      </c>
      <c r="F22" s="13">
        <f>SUM('事業計画 (月次)'!F30:'事業計画 (月次)'!Q30)</f>
        <v>700</v>
      </c>
      <c r="G22" s="13">
        <f>SUM('事業計画 (月次)'!R30:'事業計画 (月次)'!AC30)</f>
        <v>4700</v>
      </c>
      <c r="H22" s="13">
        <f>SUM('事業計画 (月次)'!AD30:'事業計画 (月次)'!AO30)</f>
        <v>4800</v>
      </c>
    </row>
    <row r="23" spans="2:8" ht="14.25" x14ac:dyDescent="0.15">
      <c r="B23" s="62"/>
      <c r="C23" s="72"/>
      <c r="D23" s="68"/>
      <c r="E23" s="25" t="str">
        <f>'事業計画 (月次)'!D31</f>
        <v>原価３</v>
      </c>
      <c r="F23" s="13">
        <f>SUM('事業計画 (月次)'!F31:'事業計画 (月次)'!Q31)</f>
        <v>0</v>
      </c>
      <c r="G23" s="13">
        <f>SUM('事業計画 (月次)'!R31:'事業計画 (月次)'!AC31)</f>
        <v>0</v>
      </c>
      <c r="H23" s="13">
        <f>SUM('事業計画 (月次)'!AD31:'事業計画 (月次)'!AO31)</f>
        <v>0</v>
      </c>
    </row>
    <row r="24" spans="2:8" ht="14.25" x14ac:dyDescent="0.15">
      <c r="B24" s="62"/>
      <c r="C24" s="72"/>
      <c r="D24" s="68"/>
      <c r="E24" s="25" t="str">
        <f>'事業計画 (月次)'!D32</f>
        <v>原価４</v>
      </c>
      <c r="F24" s="13">
        <f>SUM('事業計画 (月次)'!F32:'事業計画 (月次)'!Q32)</f>
        <v>0</v>
      </c>
      <c r="G24" s="13">
        <f>SUM('事業計画 (月次)'!R32:'事業計画 (月次)'!AC32)</f>
        <v>0</v>
      </c>
      <c r="H24" s="13">
        <f>SUM('事業計画 (月次)'!AD32:'事業計画 (月次)'!AO32)</f>
        <v>0</v>
      </c>
    </row>
    <row r="25" spans="2:8" ht="14.25" x14ac:dyDescent="0.15">
      <c r="B25" s="62"/>
      <c r="C25" s="72"/>
      <c r="D25" s="67" t="str">
        <f>'事業計画 (月次)'!C33</f>
        <v>商品・サービス４</v>
      </c>
      <c r="E25" s="19" t="str">
        <f>'事業計画 (月次)'!D33</f>
        <v>原価１</v>
      </c>
      <c r="F25" s="13">
        <f>SUM('事業計画 (月次)'!F33:'事業計画 (月次)'!Q33)</f>
        <v>63</v>
      </c>
      <c r="G25" s="13">
        <f>SUM('事業計画 (月次)'!R33:'事業計画 (月次)'!AC33)</f>
        <v>1908</v>
      </c>
      <c r="H25" s="13">
        <f>SUM('事業計画 (月次)'!AD33:'事業計画 (月次)'!AO33)</f>
        <v>2160</v>
      </c>
    </row>
    <row r="26" spans="2:8" ht="14.25" x14ac:dyDescent="0.15">
      <c r="B26" s="62"/>
      <c r="C26" s="72"/>
      <c r="D26" s="68"/>
      <c r="E26" s="19" t="str">
        <f>'事業計画 (月次)'!D34</f>
        <v>原価２</v>
      </c>
      <c r="F26" s="13">
        <f>SUM('事業計画 (月次)'!F34:'事業計画 (月次)'!Q34)</f>
        <v>35</v>
      </c>
      <c r="G26" s="13">
        <f>SUM('事業計画 (月次)'!R34:'事業計画 (月次)'!AC34)</f>
        <v>1060</v>
      </c>
      <c r="H26" s="13">
        <f>SUM('事業計画 (月次)'!AD34:'事業計画 (月次)'!AO34)</f>
        <v>1200</v>
      </c>
    </row>
    <row r="27" spans="2:8" ht="14.25" x14ac:dyDescent="0.15">
      <c r="B27" s="62"/>
      <c r="C27" s="72"/>
      <c r="D27" s="68"/>
      <c r="E27" s="19" t="str">
        <f>'事業計画 (月次)'!D35</f>
        <v>原価３</v>
      </c>
      <c r="F27" s="13">
        <f>SUM('事業計画 (月次)'!F35:'事業計画 (月次)'!Q35)</f>
        <v>17.5</v>
      </c>
      <c r="G27" s="13">
        <f>SUM('事業計画 (月次)'!R35:'事業計画 (月次)'!AC35)</f>
        <v>530</v>
      </c>
      <c r="H27" s="13">
        <f>SUM('事業計画 (月次)'!AD35:'事業計画 (月次)'!AO35)</f>
        <v>600</v>
      </c>
    </row>
    <row r="28" spans="2:8" ht="14.25" x14ac:dyDescent="0.15">
      <c r="B28" s="62"/>
      <c r="C28" s="72"/>
      <c r="D28" s="69"/>
      <c r="E28" s="19" t="str">
        <f>'事業計画 (月次)'!D36</f>
        <v>原価４</v>
      </c>
      <c r="F28" s="13">
        <f>SUM('事業計画 (月次)'!F36:'事業計画 (月次)'!Q36)</f>
        <v>0</v>
      </c>
      <c r="G28" s="13">
        <f>SUM('事業計画 (月次)'!R36:'事業計画 (月次)'!AC36)</f>
        <v>0</v>
      </c>
      <c r="H28" s="13">
        <f>SUM('事業計画 (月次)'!AD36:'事業計画 (月次)'!AO36)</f>
        <v>0</v>
      </c>
    </row>
    <row r="29" spans="2:8" ht="14.25" x14ac:dyDescent="0.15">
      <c r="B29" s="62"/>
      <c r="C29" s="72"/>
      <c r="D29" s="67" t="str">
        <f>'事業計画 (月次)'!C37</f>
        <v>商品・サービス５</v>
      </c>
      <c r="E29" s="19" t="str">
        <f>'事業計画 (月次)'!D37</f>
        <v>原価１</v>
      </c>
      <c r="F29" s="13">
        <f>SUM('事業計画 (月次)'!F37:'事業計画 (月次)'!Q37)</f>
        <v>63</v>
      </c>
      <c r="G29" s="13">
        <f>SUM('事業計画 (月次)'!R37:'事業計画 (月次)'!AC37)</f>
        <v>1908</v>
      </c>
      <c r="H29" s="13">
        <f>SUM('事業計画 (月次)'!AD37:'事業計画 (月次)'!AO37)</f>
        <v>2160</v>
      </c>
    </row>
    <row r="30" spans="2:8" ht="14.25" x14ac:dyDescent="0.15">
      <c r="B30" s="62"/>
      <c r="C30" s="72"/>
      <c r="D30" s="68"/>
      <c r="E30" s="19" t="str">
        <f>'事業計画 (月次)'!D38</f>
        <v>原価２</v>
      </c>
      <c r="F30" s="13">
        <f>SUM('事業計画 (月次)'!F38:'事業計画 (月次)'!Q38)</f>
        <v>35</v>
      </c>
      <c r="G30" s="13">
        <f>SUM('事業計画 (月次)'!R38:'事業計画 (月次)'!AC38)</f>
        <v>1060</v>
      </c>
      <c r="H30" s="13">
        <f>SUM('事業計画 (月次)'!AD38:'事業計画 (月次)'!AO38)</f>
        <v>1200</v>
      </c>
    </row>
    <row r="31" spans="2:8" ht="14.25" x14ac:dyDescent="0.15">
      <c r="B31" s="62"/>
      <c r="C31" s="72"/>
      <c r="D31" s="68"/>
      <c r="E31" s="19" t="str">
        <f>'事業計画 (月次)'!D39</f>
        <v>原価３</v>
      </c>
      <c r="F31" s="13">
        <f>SUM('事業計画 (月次)'!F39:'事業計画 (月次)'!Q39)</f>
        <v>17.5</v>
      </c>
      <c r="G31" s="13">
        <f>SUM('事業計画 (月次)'!R39:'事業計画 (月次)'!AC39)</f>
        <v>530</v>
      </c>
      <c r="H31" s="13">
        <f>SUM('事業計画 (月次)'!AD39:'事業計画 (月次)'!AO39)</f>
        <v>600</v>
      </c>
    </row>
    <row r="32" spans="2:8" ht="14.25" x14ac:dyDescent="0.15">
      <c r="B32" s="62"/>
      <c r="C32" s="72"/>
      <c r="D32" s="69"/>
      <c r="E32" s="19" t="str">
        <f>'事業計画 (月次)'!D40</f>
        <v>原価４</v>
      </c>
      <c r="F32" s="13">
        <f>SUM('事業計画 (月次)'!F40:'事業計画 (月次)'!Q40)</f>
        <v>0</v>
      </c>
      <c r="G32" s="13">
        <f>SUM('事業計画 (月次)'!R40:'事業計画 (月次)'!AC40)</f>
        <v>0</v>
      </c>
      <c r="H32" s="13">
        <f>SUM('事業計画 (月次)'!AD40:'事業計画 (月次)'!AO40)</f>
        <v>0</v>
      </c>
    </row>
    <row r="33" spans="2:8" ht="14.25" x14ac:dyDescent="0.15">
      <c r="B33" s="62"/>
      <c r="C33" s="72"/>
      <c r="D33" s="67" t="str">
        <f>'事業計画 (月次)'!C41</f>
        <v>商品・サービス６</v>
      </c>
      <c r="E33" s="19" t="str">
        <f>'事業計画 (月次)'!D41</f>
        <v>原価１</v>
      </c>
      <c r="F33" s="13">
        <f>SUM('事業計画 (月次)'!F41:'事業計画 (月次)'!Q41)</f>
        <v>0</v>
      </c>
      <c r="G33" s="13">
        <f>SUM('事業計画 (月次)'!R41:'事業計画 (月次)'!AC41)</f>
        <v>1890</v>
      </c>
      <c r="H33" s="13">
        <f>SUM('事業計画 (月次)'!AD41:'事業計画 (月次)'!AO41)</f>
        <v>3240</v>
      </c>
    </row>
    <row r="34" spans="2:8" ht="14.25" x14ac:dyDescent="0.15">
      <c r="B34" s="62"/>
      <c r="C34" s="72"/>
      <c r="D34" s="68"/>
      <c r="E34" s="19" t="str">
        <f>'事業計画 (月次)'!D42</f>
        <v>原価２</v>
      </c>
      <c r="F34" s="13">
        <f>SUM('事業計画 (月次)'!F42:'事業計画 (月次)'!Q42)</f>
        <v>0</v>
      </c>
      <c r="G34" s="13">
        <f>SUM('事業計画 (月次)'!R42:'事業計画 (月次)'!AC42)</f>
        <v>1050</v>
      </c>
      <c r="H34" s="13">
        <f>SUM('事業計画 (月次)'!AD42:'事業計画 (月次)'!AO42)</f>
        <v>1800</v>
      </c>
    </row>
    <row r="35" spans="2:8" ht="14.25" x14ac:dyDescent="0.15">
      <c r="B35" s="62"/>
      <c r="C35" s="72"/>
      <c r="D35" s="68"/>
      <c r="E35" s="19" t="str">
        <f>'事業計画 (月次)'!D43</f>
        <v>原価３</v>
      </c>
      <c r="F35" s="13">
        <f>SUM('事業計画 (月次)'!F43:'事業計画 (月次)'!Q43)</f>
        <v>0</v>
      </c>
      <c r="G35" s="13">
        <f>SUM('事業計画 (月次)'!R43:'事業計画 (月次)'!AC43)</f>
        <v>525</v>
      </c>
      <c r="H35" s="13">
        <f>SUM('事業計画 (月次)'!AD43:'事業計画 (月次)'!AO43)</f>
        <v>900</v>
      </c>
    </row>
    <row r="36" spans="2:8" ht="14.25" x14ac:dyDescent="0.15">
      <c r="B36" s="62"/>
      <c r="C36" s="72"/>
      <c r="D36" s="69"/>
      <c r="E36" s="19" t="str">
        <f>'事業計画 (月次)'!D44</f>
        <v>原価４</v>
      </c>
      <c r="F36" s="13">
        <f>SUM('事業計画 (月次)'!F44:'事業計画 (月次)'!Q44)</f>
        <v>0</v>
      </c>
      <c r="G36" s="13">
        <f>SUM('事業計画 (月次)'!R44:'事業計画 (月次)'!AC44)</f>
        <v>0</v>
      </c>
      <c r="H36" s="13">
        <f>SUM('事業計画 (月次)'!AD44:'事業計画 (月次)'!AO44)</f>
        <v>0</v>
      </c>
    </row>
    <row r="37" spans="2:8" ht="14.25" x14ac:dyDescent="0.15">
      <c r="B37" s="62"/>
      <c r="C37" s="72"/>
      <c r="D37" s="67" t="str">
        <f>'事業計画 (月次)'!C45</f>
        <v>商品・サービス７</v>
      </c>
      <c r="E37" s="19" t="str">
        <f>'事業計画 (月次)'!D45</f>
        <v>原価１</v>
      </c>
      <c r="F37" s="13">
        <f>SUM('事業計画 (月次)'!F45:'事業計画 (月次)'!Q45)</f>
        <v>0</v>
      </c>
      <c r="G37" s="13">
        <f>SUM('事業計画 (月次)'!R45:'事業計画 (月次)'!AC45)</f>
        <v>324</v>
      </c>
      <c r="H37" s="13">
        <f>SUM('事業計画 (月次)'!AD45:'事業計画 (月次)'!AO45)</f>
        <v>432</v>
      </c>
    </row>
    <row r="38" spans="2:8" ht="14.25" x14ac:dyDescent="0.15">
      <c r="B38" s="62"/>
      <c r="C38" s="72"/>
      <c r="D38" s="68"/>
      <c r="E38" s="19" t="str">
        <f>'事業計画 (月次)'!D46</f>
        <v>原価２</v>
      </c>
      <c r="F38" s="13">
        <f>SUM('事業計画 (月次)'!F46:'事業計画 (月次)'!Q46)</f>
        <v>0</v>
      </c>
      <c r="G38" s="13">
        <f>SUM('事業計画 (月次)'!R46:'事業計画 (月次)'!AC46)</f>
        <v>180</v>
      </c>
      <c r="H38" s="13">
        <f>SUM('事業計画 (月次)'!AD46:'事業計画 (月次)'!AO46)</f>
        <v>240</v>
      </c>
    </row>
    <row r="39" spans="2:8" ht="14.25" x14ac:dyDescent="0.15">
      <c r="B39" s="62"/>
      <c r="C39" s="72"/>
      <c r="D39" s="68"/>
      <c r="E39" s="19" t="str">
        <f>'事業計画 (月次)'!D47</f>
        <v>原価３</v>
      </c>
      <c r="F39" s="13">
        <f>SUM('事業計画 (月次)'!F47:'事業計画 (月次)'!Q47)</f>
        <v>0</v>
      </c>
      <c r="G39" s="13">
        <f>SUM('事業計画 (月次)'!R47:'事業計画 (月次)'!AC47)</f>
        <v>90</v>
      </c>
      <c r="H39" s="13">
        <f>SUM('事業計画 (月次)'!AD47:'事業計画 (月次)'!AO47)</f>
        <v>120</v>
      </c>
    </row>
    <row r="40" spans="2:8" ht="14.25" x14ac:dyDescent="0.15">
      <c r="B40" s="62"/>
      <c r="C40" s="72"/>
      <c r="D40" s="69"/>
      <c r="E40" s="19" t="str">
        <f>'事業計画 (月次)'!D48</f>
        <v>原価４</v>
      </c>
      <c r="F40" s="13">
        <f>SUM('事業計画 (月次)'!F48:'事業計画 (月次)'!Q48)</f>
        <v>0</v>
      </c>
      <c r="G40" s="13">
        <f>SUM('事業計画 (月次)'!R48:'事業計画 (月次)'!AC48)</f>
        <v>0</v>
      </c>
      <c r="H40" s="13">
        <f>SUM('事業計画 (月次)'!AD48:'事業計画 (月次)'!AO48)</f>
        <v>0</v>
      </c>
    </row>
    <row r="41" spans="2:8" ht="14.25" x14ac:dyDescent="0.15">
      <c r="B41" s="62"/>
      <c r="C41" s="72"/>
      <c r="D41" s="67" t="str">
        <f>'事業計画 (月次)'!C49</f>
        <v>合計</v>
      </c>
      <c r="E41" s="19" t="str">
        <f>'事業計画 (月次)'!D49</f>
        <v>原価１</v>
      </c>
      <c r="F41" s="13">
        <f>SUM('事業計画 (月次)'!F49:'事業計画 (月次)'!Q49)</f>
        <v>2376</v>
      </c>
      <c r="G41" s="13">
        <f>SUM('事業計画 (月次)'!R49:'事業計画 (月次)'!AC49)</f>
        <v>16200</v>
      </c>
      <c r="H41" s="13">
        <f>SUM('事業計画 (月次)'!AD49:'事業計画 (月次)'!AO49)</f>
        <v>18312</v>
      </c>
    </row>
    <row r="42" spans="2:8" ht="14.25" x14ac:dyDescent="0.15">
      <c r="B42" s="62"/>
      <c r="C42" s="72"/>
      <c r="D42" s="68"/>
      <c r="E42" s="19" t="str">
        <f>'事業計画 (月次)'!D50</f>
        <v>原価２</v>
      </c>
      <c r="F42" s="13">
        <f>SUM('事業計画 (月次)'!F50:'事業計画 (月次)'!Q50)</f>
        <v>1688</v>
      </c>
      <c r="G42" s="13">
        <f>SUM('事業計画 (月次)'!R50:'事業計画 (月次)'!AC50)</f>
        <v>10450</v>
      </c>
      <c r="H42" s="13">
        <f>SUM('事業計画 (月次)'!AD50:'事業計画 (月次)'!AO50)</f>
        <v>11640</v>
      </c>
    </row>
    <row r="43" spans="2:8" ht="14.25" x14ac:dyDescent="0.15">
      <c r="B43" s="62"/>
      <c r="C43" s="72"/>
      <c r="D43" s="68"/>
      <c r="E43" s="19" t="str">
        <f>'事業計画 (月次)'!D51</f>
        <v>原価３</v>
      </c>
      <c r="F43" s="13">
        <f>SUM('事業計画 (月次)'!F51:'事業計画 (月次)'!Q51)</f>
        <v>105.5</v>
      </c>
      <c r="G43" s="13">
        <f>SUM('事業計画 (月次)'!R51:'事業計画 (月次)'!AC51)</f>
        <v>1855</v>
      </c>
      <c r="H43" s="13">
        <f>SUM('事業計画 (月次)'!AD51:'事業計画 (月次)'!AO51)</f>
        <v>2400</v>
      </c>
    </row>
    <row r="44" spans="2:8" ht="14.25" x14ac:dyDescent="0.15">
      <c r="B44" s="62"/>
      <c r="C44" s="72"/>
      <c r="D44" s="68"/>
      <c r="E44" s="19" t="str">
        <f>'事業計画 (月次)'!D52</f>
        <v>原価４</v>
      </c>
      <c r="F44" s="13">
        <f>SUM('事業計画 (月次)'!F52:'事業計画 (月次)'!Q52)</f>
        <v>180</v>
      </c>
      <c r="G44" s="13">
        <f>SUM('事業計画 (月次)'!R52:'事業計画 (月次)'!AC52)</f>
        <v>600</v>
      </c>
      <c r="H44" s="13">
        <f>SUM('事業計画 (月次)'!AD52:'事業計画 (月次)'!AO52)</f>
        <v>600</v>
      </c>
    </row>
    <row r="45" spans="2:8" ht="14.25" x14ac:dyDescent="0.15">
      <c r="B45" s="62"/>
      <c r="C45" s="73"/>
      <c r="D45" s="69"/>
      <c r="E45" s="21" t="str">
        <f>'事業計画 (月次)'!C53</f>
        <v>原価合計</v>
      </c>
      <c r="F45" s="15">
        <f>SUM('事業計画 (月次)'!F53:'事業計画 (月次)'!Q53)</f>
        <v>4349.5</v>
      </c>
      <c r="G45" s="15">
        <f>SUM('事業計画 (月次)'!R53:'事業計画 (月次)'!AC53)</f>
        <v>29105</v>
      </c>
      <c r="H45" s="15">
        <f>SUM('事業計画 (月次)'!AD53:'事業計画 (月次)'!AO53)</f>
        <v>32952</v>
      </c>
    </row>
    <row r="46" spans="2:8" ht="14.25" customHeight="1" x14ac:dyDescent="0.15">
      <c r="B46" s="62"/>
      <c r="C46" s="80" t="str">
        <f>'事業計画 (月次)'!B54</f>
        <v>販売管理費</v>
      </c>
      <c r="D46" s="81"/>
      <c r="E46" s="22" t="str">
        <f>'事業計画 (月次)'!C54</f>
        <v>役員報酬</v>
      </c>
      <c r="F46" s="13">
        <f>SUM('事業計画 (月次)'!F54:'事業計画 (月次)'!Q54)</f>
        <v>2400</v>
      </c>
      <c r="G46" s="13">
        <f>SUM('事業計画 (月次)'!R54:'事業計画 (月次)'!AC54)</f>
        <v>4800</v>
      </c>
      <c r="H46" s="13">
        <f>SUM('事業計画 (月次)'!AD54:'事業計画 (月次)'!AO54)</f>
        <v>6000</v>
      </c>
    </row>
    <row r="47" spans="2:8" ht="14.25" x14ac:dyDescent="0.15">
      <c r="B47" s="62"/>
      <c r="C47" s="82"/>
      <c r="D47" s="83"/>
      <c r="E47" s="26" t="str">
        <f>'事業計画 (月次)'!C55</f>
        <v>従業員給与</v>
      </c>
      <c r="F47" s="13">
        <f>SUM('事業計画 (月次)'!F55:'事業計画 (月次)'!Q55)</f>
        <v>1750</v>
      </c>
      <c r="G47" s="13">
        <f>SUM('事業計画 (月次)'!R55:'事業計画 (月次)'!AC55)</f>
        <v>10800</v>
      </c>
      <c r="H47" s="13">
        <f>SUM('事業計画 (月次)'!AD55:'事業計画 (月次)'!AO55)</f>
        <v>14400</v>
      </c>
    </row>
    <row r="48" spans="2:8" ht="14.25" x14ac:dyDescent="0.15">
      <c r="B48" s="62"/>
      <c r="C48" s="82"/>
      <c r="D48" s="83"/>
      <c r="E48" s="26" t="str">
        <f>'事業計画 (月次)'!C56</f>
        <v>法定福利費</v>
      </c>
      <c r="F48" s="13">
        <f>SUM('事業計画 (月次)'!F56:'事業計画 (月次)'!Q56)</f>
        <v>622.5</v>
      </c>
      <c r="G48" s="13">
        <f>SUM('事業計画 (月次)'!R56:'事業計画 (月次)'!AC56)</f>
        <v>2340</v>
      </c>
      <c r="H48" s="13">
        <f>SUM('事業計画 (月次)'!AD56:'事業計画 (月次)'!AO56)</f>
        <v>3060</v>
      </c>
    </row>
    <row r="49" spans="2:8" ht="14.25" x14ac:dyDescent="0.15">
      <c r="B49" s="62"/>
      <c r="C49" s="82"/>
      <c r="D49" s="83"/>
      <c r="E49" s="26" t="str">
        <f>'事業計画 (月次)'!C57</f>
        <v>外注費</v>
      </c>
      <c r="F49" s="13">
        <f>SUM('事業計画 (月次)'!F57:'事業計画 (月次)'!Q57)</f>
        <v>300</v>
      </c>
      <c r="G49" s="13">
        <f>SUM('事業計画 (月次)'!R57:'事業計画 (月次)'!AC57)</f>
        <v>2400</v>
      </c>
      <c r="H49" s="13">
        <f>SUM('事業計画 (月次)'!AD57:'事業計画 (月次)'!AO57)</f>
        <v>3600</v>
      </c>
    </row>
    <row r="50" spans="2:8" ht="14.25" x14ac:dyDescent="0.15">
      <c r="B50" s="62"/>
      <c r="C50" s="82"/>
      <c r="D50" s="83"/>
      <c r="E50" s="26" t="str">
        <f>'事業計画 (月次)'!C58</f>
        <v>業務委託費</v>
      </c>
      <c r="F50" s="13">
        <f>SUM('事業計画 (月次)'!F58:'事業計画 (月次)'!Q58)</f>
        <v>0</v>
      </c>
      <c r="G50" s="13">
        <f>SUM('事業計画 (月次)'!R58:'事業計画 (月次)'!AC58)</f>
        <v>0</v>
      </c>
      <c r="H50" s="13">
        <f>SUM('事業計画 (月次)'!AD58:'事業計画 (月次)'!AO58)</f>
        <v>0</v>
      </c>
    </row>
    <row r="51" spans="2:8" ht="14.25" x14ac:dyDescent="0.15">
      <c r="B51" s="62"/>
      <c r="C51" s="82"/>
      <c r="D51" s="83"/>
      <c r="E51" s="26" t="str">
        <f>'事業計画 (月次)'!C59</f>
        <v>地代家賃</v>
      </c>
      <c r="F51" s="13">
        <f>SUM('事業計画 (月次)'!F59:'事業計画 (月次)'!Q59)</f>
        <v>2100</v>
      </c>
      <c r="G51" s="13">
        <f>SUM('事業計画 (月次)'!R59:'事業計画 (月次)'!AC59)</f>
        <v>1800</v>
      </c>
      <c r="H51" s="13">
        <f>SUM('事業計画 (月次)'!AD59:'事業計画 (月次)'!AO59)</f>
        <v>4200</v>
      </c>
    </row>
    <row r="52" spans="2:8" ht="14.25" x14ac:dyDescent="0.15">
      <c r="B52" s="62"/>
      <c r="C52" s="82"/>
      <c r="D52" s="83"/>
      <c r="E52" s="26" t="str">
        <f>'事業計画 (月次)'!C60</f>
        <v>水道光熱費</v>
      </c>
      <c r="F52" s="13">
        <f>SUM('事業計画 (月次)'!F60:'事業計画 (月次)'!Q60)</f>
        <v>150</v>
      </c>
      <c r="G52" s="13">
        <f>SUM('事業計画 (月次)'!R60:'事業計画 (月次)'!AC60)</f>
        <v>240</v>
      </c>
      <c r="H52" s="13">
        <f>SUM('事業計画 (月次)'!AD60:'事業計画 (月次)'!AO60)</f>
        <v>480</v>
      </c>
    </row>
    <row r="53" spans="2:8" ht="14.25" x14ac:dyDescent="0.15">
      <c r="B53" s="62"/>
      <c r="C53" s="82"/>
      <c r="D53" s="83"/>
      <c r="E53" s="26" t="str">
        <f>'事業計画 (月次)'!C61</f>
        <v>広告宣伝費</v>
      </c>
      <c r="F53" s="13">
        <f>SUM('事業計画 (月次)'!F61:'事業計画 (月次)'!Q61)</f>
        <v>240</v>
      </c>
      <c r="G53" s="13">
        <f>SUM('事業計画 (月次)'!R61:'事業計画 (月次)'!AC61)</f>
        <v>600</v>
      </c>
      <c r="H53" s="13">
        <f>SUM('事業計画 (月次)'!AD61:'事業計画 (月次)'!AO61)</f>
        <v>600</v>
      </c>
    </row>
    <row r="54" spans="2:8" ht="14.25" x14ac:dyDescent="0.15">
      <c r="B54" s="62"/>
      <c r="C54" s="82"/>
      <c r="D54" s="83"/>
      <c r="E54" s="26" t="str">
        <f>'事業計画 (月次)'!C62</f>
        <v>交際費</v>
      </c>
      <c r="F54" s="13">
        <f>SUM('事業計画 (月次)'!F62:'事業計画 (月次)'!Q62)</f>
        <v>120</v>
      </c>
      <c r="G54" s="13">
        <f>SUM('事業計画 (月次)'!R62:'事業計画 (月次)'!AC62)</f>
        <v>240</v>
      </c>
      <c r="H54" s="13">
        <f>SUM('事業計画 (月次)'!AD62:'事業計画 (月次)'!AO62)</f>
        <v>360</v>
      </c>
    </row>
    <row r="55" spans="2:8" ht="14.25" x14ac:dyDescent="0.15">
      <c r="B55" s="62"/>
      <c r="C55" s="82"/>
      <c r="D55" s="83"/>
      <c r="E55" s="26" t="str">
        <f>'事業計画 (月次)'!C63</f>
        <v>会議費</v>
      </c>
      <c r="F55" s="13">
        <f>SUM('事業計画 (月次)'!F63:'事業計画 (月次)'!Q63)</f>
        <v>120</v>
      </c>
      <c r="G55" s="13">
        <f>SUM('事業計画 (月次)'!R63:'事業計画 (月次)'!AC63)</f>
        <v>240</v>
      </c>
      <c r="H55" s="13">
        <f>SUM('事業計画 (月次)'!AD63:'事業計画 (月次)'!AO63)</f>
        <v>360</v>
      </c>
    </row>
    <row r="56" spans="2:8" ht="14.25" x14ac:dyDescent="0.15">
      <c r="B56" s="62"/>
      <c r="C56" s="82"/>
      <c r="D56" s="83"/>
      <c r="E56" s="26" t="str">
        <f>'事業計画 (月次)'!C64</f>
        <v>保険料</v>
      </c>
      <c r="F56" s="13">
        <f>SUM('事業計画 (月次)'!F64:'事業計画 (月次)'!Q64)</f>
        <v>60</v>
      </c>
      <c r="G56" s="13">
        <f>SUM('事業計画 (月次)'!R64:'事業計画 (月次)'!AC64)</f>
        <v>96</v>
      </c>
      <c r="H56" s="13">
        <f>SUM('事業計画 (月次)'!AD64:'事業計画 (月次)'!AO64)</f>
        <v>120</v>
      </c>
    </row>
    <row r="57" spans="2:8" ht="14.25" x14ac:dyDescent="0.15">
      <c r="B57" s="62"/>
      <c r="C57" s="82"/>
      <c r="D57" s="83"/>
      <c r="E57" s="26" t="str">
        <f>'事業計画 (月次)'!C65</f>
        <v>通信費</v>
      </c>
      <c r="F57" s="13">
        <f>SUM('事業計画 (月次)'!F65:'事業計画 (月次)'!Q65)</f>
        <v>117</v>
      </c>
      <c r="G57" s="13">
        <f>SUM('事業計画 (月次)'!R65:'事業計画 (月次)'!AC65)</f>
        <v>195</v>
      </c>
      <c r="H57" s="13">
        <f>SUM('事業計画 (月次)'!AD65:'事業計画 (月次)'!AO65)</f>
        <v>240</v>
      </c>
    </row>
    <row r="58" spans="2:8" ht="14.25" x14ac:dyDescent="0.15">
      <c r="B58" s="62"/>
      <c r="C58" s="82"/>
      <c r="D58" s="83"/>
      <c r="E58" s="26" t="str">
        <f>'事業計画 (月次)'!C66</f>
        <v>消耗品費</v>
      </c>
      <c r="F58" s="13">
        <f>SUM('事業計画 (月次)'!F66:'事業計画 (月次)'!Q66)</f>
        <v>120</v>
      </c>
      <c r="G58" s="13">
        <f>SUM('事業計画 (月次)'!R66:'事業計画 (月次)'!AC66)</f>
        <v>120</v>
      </c>
      <c r="H58" s="13">
        <f>SUM('事業計画 (月次)'!AD66:'事業計画 (月次)'!AO66)</f>
        <v>120</v>
      </c>
    </row>
    <row r="59" spans="2:8" ht="14.25" x14ac:dyDescent="0.15">
      <c r="B59" s="62"/>
      <c r="C59" s="82"/>
      <c r="D59" s="83"/>
      <c r="E59" s="26" t="str">
        <f>'事業計画 (月次)'!C67</f>
        <v>新聞図書費</v>
      </c>
      <c r="F59" s="13">
        <f>SUM('事業計画 (月次)'!F67:'事業計画 (月次)'!Q67)</f>
        <v>60</v>
      </c>
      <c r="G59" s="13">
        <f>SUM('事業計画 (月次)'!R67:'事業計画 (月次)'!AC67)</f>
        <v>120</v>
      </c>
      <c r="H59" s="13">
        <f>SUM('事業計画 (月次)'!AD67:'事業計画 (月次)'!AO67)</f>
        <v>120</v>
      </c>
    </row>
    <row r="60" spans="2:8" ht="14.25" x14ac:dyDescent="0.15">
      <c r="B60" s="62"/>
      <c r="C60" s="82"/>
      <c r="D60" s="83"/>
      <c r="E60" s="26" t="str">
        <f>'事業計画 (月次)'!C68</f>
        <v>諸会費</v>
      </c>
      <c r="F60" s="13">
        <f>SUM('事業計画 (月次)'!F68:'事業計画 (月次)'!Q68)</f>
        <v>60</v>
      </c>
      <c r="G60" s="13">
        <f>SUM('事業計画 (月次)'!R68:'事業計画 (月次)'!AC68)</f>
        <v>60</v>
      </c>
      <c r="H60" s="13">
        <f>SUM('事業計画 (月次)'!AD68:'事業計画 (月次)'!AO68)</f>
        <v>60</v>
      </c>
    </row>
    <row r="61" spans="2:8" ht="14.25" x14ac:dyDescent="0.15">
      <c r="B61" s="62"/>
      <c r="C61" s="82"/>
      <c r="D61" s="83"/>
      <c r="E61" s="26" t="str">
        <f>'事業計画 (月次)'!C69</f>
        <v>租税公課</v>
      </c>
      <c r="F61" s="13">
        <f>SUM('事業計画 (月次)'!F69:'事業計画 (月次)'!Q69)</f>
        <v>60</v>
      </c>
      <c r="G61" s="13">
        <f>SUM('事業計画 (月次)'!R69:'事業計画 (月次)'!AC69)</f>
        <v>120</v>
      </c>
      <c r="H61" s="13">
        <f>SUM('事業計画 (月次)'!AD69:'事業計画 (月次)'!AO69)</f>
        <v>120</v>
      </c>
    </row>
    <row r="62" spans="2:8" ht="14.25" x14ac:dyDescent="0.15">
      <c r="B62" s="62"/>
      <c r="C62" s="82"/>
      <c r="D62" s="83"/>
      <c r="E62" s="26" t="str">
        <f>'事業計画 (月次)'!C70</f>
        <v>交通費</v>
      </c>
      <c r="F62" s="13">
        <f>SUM('事業計画 (月次)'!F70:'事業計画 (月次)'!Q70)</f>
        <v>150</v>
      </c>
      <c r="G62" s="13">
        <f>SUM('事業計画 (月次)'!R70:'事業計画 (月次)'!AC70)</f>
        <v>270</v>
      </c>
      <c r="H62" s="13">
        <f>SUM('事業計画 (月次)'!AD70:'事業計画 (月次)'!AO70)</f>
        <v>360</v>
      </c>
    </row>
    <row r="63" spans="2:8" ht="14.25" x14ac:dyDescent="0.15">
      <c r="B63" s="62"/>
      <c r="C63" s="82"/>
      <c r="D63" s="83"/>
      <c r="E63" s="26" t="str">
        <f>'事業計画 (月次)'!C71</f>
        <v>支払手数料</v>
      </c>
      <c r="F63" s="13">
        <f>SUM('事業計画 (月次)'!F71:'事業計画 (月次)'!Q71)</f>
        <v>60</v>
      </c>
      <c r="G63" s="13">
        <f>SUM('事業計画 (月次)'!R71:'事業計画 (月次)'!AC71)</f>
        <v>120</v>
      </c>
      <c r="H63" s="13">
        <f>SUM('事業計画 (月次)'!AD71:'事業計画 (月次)'!AO71)</f>
        <v>120</v>
      </c>
    </row>
    <row r="64" spans="2:8" ht="14.25" x14ac:dyDescent="0.15">
      <c r="B64" s="62"/>
      <c r="C64" s="82"/>
      <c r="D64" s="83"/>
      <c r="E64" s="26" t="str">
        <f>'事業計画 (月次)'!C72</f>
        <v>雑費</v>
      </c>
      <c r="F64" s="13">
        <f>SUM('事業計画 (月次)'!F72:'事業計画 (月次)'!Q72)</f>
        <v>240</v>
      </c>
      <c r="G64" s="13">
        <f>SUM('事業計画 (月次)'!R72:'事業計画 (月次)'!AC72)</f>
        <v>360</v>
      </c>
      <c r="H64" s="13">
        <f>SUM('事業計画 (月次)'!AD72:'事業計画 (月次)'!AO72)</f>
        <v>360</v>
      </c>
    </row>
    <row r="65" spans="2:8" ht="14.25" x14ac:dyDescent="0.15">
      <c r="B65" s="62"/>
      <c r="C65" s="82"/>
      <c r="D65" s="83"/>
      <c r="E65" s="26" t="str">
        <f>'事業計画 (月次)'!C73</f>
        <v>減価償却費</v>
      </c>
      <c r="F65" s="13">
        <f>SUM('事業計画 (月次)'!F73:'事業計画 (月次)'!Q73)</f>
        <v>733.33333333333326</v>
      </c>
      <c r="G65" s="13">
        <f>SUM('事業計画 (月次)'!R73:'事業計画 (月次)'!AC73)</f>
        <v>799.99999999999989</v>
      </c>
      <c r="H65" s="13">
        <f>SUM('事業計画 (月次)'!AD73:'事業計画 (月次)'!AO73)</f>
        <v>799.99999999999989</v>
      </c>
    </row>
    <row r="66" spans="2:8" ht="14.25" x14ac:dyDescent="0.15">
      <c r="B66" s="62"/>
      <c r="C66" s="84"/>
      <c r="D66" s="85"/>
      <c r="E66" s="21" t="str">
        <f>'事業計画 (月次)'!C74</f>
        <v>販売管理費合計</v>
      </c>
      <c r="F66" s="15">
        <f>SUM('事業計画 (月次)'!F74:'事業計画 (月次)'!Q74)</f>
        <v>9462.8333333333321</v>
      </c>
      <c r="G66" s="15">
        <f>SUM('事業計画 (月次)'!R74:'事業計画 (月次)'!AC74)</f>
        <v>25721.000000000004</v>
      </c>
      <c r="H66" s="15">
        <f>SUM('事業計画 (月次)'!AD74:'事業計画 (月次)'!AO74)</f>
        <v>35480.000000000007</v>
      </c>
    </row>
    <row r="67" spans="2:8" ht="14.25" x14ac:dyDescent="0.15">
      <c r="B67" s="64"/>
      <c r="C67" s="77" t="str">
        <f>'事業計画 (月次)'!B75</f>
        <v>費用合計</v>
      </c>
      <c r="D67" s="78"/>
      <c r="E67" s="79"/>
      <c r="F67" s="15">
        <f>SUM('事業計画 (月次)'!F75:'事業計画 (月次)'!Q75)</f>
        <v>13812.333333333332</v>
      </c>
      <c r="G67" s="15">
        <f>SUM('事業計画 (月次)'!R75:'事業計画 (月次)'!AC75)</f>
        <v>54825.999999999993</v>
      </c>
      <c r="H67" s="15">
        <f>SUM('事業計画 (月次)'!AD75:'事業計画 (月次)'!AO75)</f>
        <v>68431.999999999985</v>
      </c>
    </row>
    <row r="68" spans="2:8" ht="14.25" customHeight="1" x14ac:dyDescent="0.15">
      <c r="B68" s="74" t="s">
        <v>32</v>
      </c>
      <c r="C68" s="75"/>
      <c r="D68" s="75"/>
      <c r="E68" s="76"/>
      <c r="F68" s="15">
        <f>SUM('事業計画 (月次)'!F76:'事業計画 (月次)'!Q76)</f>
        <v>-3927.3333333333317</v>
      </c>
      <c r="G68" s="15">
        <f>SUM('事業計画 (月次)'!R76:'事業計画 (月次)'!AC76)</f>
        <v>9134.0000000000018</v>
      </c>
      <c r="H68" s="15">
        <f>SUM('事業計画 (月次)'!AD76:'事業計画 (月次)'!AO76)</f>
        <v>5968.0000000000073</v>
      </c>
    </row>
    <row r="69" spans="2:8" ht="14.25" x14ac:dyDescent="0.15">
      <c r="B69" s="74" t="s">
        <v>57</v>
      </c>
      <c r="C69" s="75"/>
      <c r="D69" s="75"/>
      <c r="E69" s="76"/>
      <c r="F69" s="15">
        <f>-SUM('事業計画 (月次)'!F78:'事業計画 (月次)'!Q78)</f>
        <v>-126.04166666666669</v>
      </c>
      <c r="G69" s="15">
        <f>-SUM('事業計画 (月次)'!R78:'事業計画 (月次)'!AC78)</f>
        <v>-108.75000000000006</v>
      </c>
      <c r="H69" s="15">
        <f>-SUM('事業計画 (月次)'!AD78:'事業計画 (月次)'!AO78)</f>
        <v>-78.750000000000014</v>
      </c>
    </row>
    <row r="70" spans="2:8" ht="15" customHeight="1" x14ac:dyDescent="0.15">
      <c r="B70" s="74" t="s">
        <v>58</v>
      </c>
      <c r="C70" s="75"/>
      <c r="D70" s="75"/>
      <c r="E70" s="76"/>
      <c r="F70" s="15">
        <f>F68+F69</f>
        <v>-4053.3749999999982</v>
      </c>
      <c r="G70" s="15">
        <f>G68+G69</f>
        <v>9025.2500000000018</v>
      </c>
      <c r="H70" s="15">
        <f>H68+H69</f>
        <v>5889.2500000000073</v>
      </c>
    </row>
    <row r="71" spans="2:8" ht="13.5" customHeight="1" x14ac:dyDescent="0.15">
      <c r="F71" s="6"/>
      <c r="G71" s="6"/>
      <c r="H71" s="6"/>
    </row>
    <row r="77" spans="2:8" ht="14.25" customHeight="1" x14ac:dyDescent="0.15"/>
  </sheetData>
  <mergeCells count="27">
    <mergeCell ref="B68:E68"/>
    <mergeCell ref="B69:E69"/>
    <mergeCell ref="B70:E70"/>
    <mergeCell ref="C67:E67"/>
    <mergeCell ref="C46:D66"/>
    <mergeCell ref="D21:D24"/>
    <mergeCell ref="D25:D28"/>
    <mergeCell ref="D29:D32"/>
    <mergeCell ref="D12:E12"/>
    <mergeCell ref="B13:B67"/>
    <mergeCell ref="C13:C45"/>
    <mergeCell ref="D13:D16"/>
    <mergeCell ref="D33:D36"/>
    <mergeCell ref="D37:D40"/>
    <mergeCell ref="D41:D45"/>
    <mergeCell ref="D17:D20"/>
    <mergeCell ref="D11:E11"/>
    <mergeCell ref="H2:H4"/>
    <mergeCell ref="B5:C12"/>
    <mergeCell ref="F2:F4"/>
    <mergeCell ref="G2:G4"/>
    <mergeCell ref="D5:E5"/>
    <mergeCell ref="D6:E6"/>
    <mergeCell ref="D7:E7"/>
    <mergeCell ref="D8:E8"/>
    <mergeCell ref="D9:E9"/>
    <mergeCell ref="D10:E10"/>
  </mergeCells>
  <phoneticPr fontId="3"/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view="pageBreakPreview" topLeftCell="A31" zoomScaleNormal="100" zoomScaleSheetLayoutView="100" workbookViewId="0">
      <selection activeCell="J40" sqref="J40"/>
    </sheetView>
  </sheetViews>
  <sheetFormatPr defaultRowHeight="13.5" x14ac:dyDescent="0.15"/>
  <cols>
    <col min="1" max="1" width="3.5" style="1" customWidth="1"/>
    <col min="2" max="2" width="3.125" style="1" customWidth="1"/>
    <col min="3" max="3" width="8.125" style="1" customWidth="1"/>
    <col min="4" max="4" width="14.25" style="1" customWidth="1"/>
    <col min="5" max="5" width="2" style="1" customWidth="1"/>
    <col min="6" max="6" width="7" style="1" customWidth="1"/>
    <col min="7" max="42" width="8.375" style="1" customWidth="1"/>
    <col min="43" max="43" width="0.125" style="1" customWidth="1"/>
    <col min="44" max="16384" width="9" style="1"/>
  </cols>
  <sheetData>
    <row r="1" spans="1:43" s="3" customFormat="1" ht="27" customHeight="1" x14ac:dyDescent="0.15">
      <c r="A1" s="23" t="s">
        <v>103</v>
      </c>
      <c r="G1" s="24" t="s">
        <v>41</v>
      </c>
    </row>
    <row r="2" spans="1:43" x14ac:dyDescent="0.15">
      <c r="A2" s="46" t="s">
        <v>104</v>
      </c>
      <c r="B2" s="46"/>
      <c r="C2" s="46"/>
      <c r="D2" s="46"/>
      <c r="E2" s="87"/>
      <c r="F2" s="87"/>
      <c r="G2" s="44" t="s">
        <v>43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4" t="s">
        <v>42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4" t="s">
        <v>62</v>
      </c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3" x14ac:dyDescent="0.15">
      <c r="A3" s="46"/>
      <c r="B3" s="46"/>
      <c r="C3" s="46"/>
      <c r="D3" s="46"/>
      <c r="E3" s="87"/>
      <c r="F3" s="87"/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8" t="s">
        <v>18</v>
      </c>
      <c r="P3" s="28" t="s">
        <v>19</v>
      </c>
      <c r="Q3" s="28" t="s">
        <v>20</v>
      </c>
      <c r="R3" s="28" t="s">
        <v>21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10</v>
      </c>
      <c r="AF3" s="28" t="s">
        <v>11</v>
      </c>
      <c r="AG3" s="28" t="s">
        <v>12</v>
      </c>
      <c r="AH3" s="28" t="s">
        <v>13</v>
      </c>
      <c r="AI3" s="28" t="s">
        <v>14</v>
      </c>
      <c r="AJ3" s="28" t="s">
        <v>15</v>
      </c>
      <c r="AK3" s="28" t="s">
        <v>16</v>
      </c>
      <c r="AL3" s="28" t="s">
        <v>17</v>
      </c>
      <c r="AM3" s="28" t="s">
        <v>18</v>
      </c>
      <c r="AN3" s="28" t="s">
        <v>19</v>
      </c>
      <c r="AO3" s="28" t="s">
        <v>20</v>
      </c>
      <c r="AP3" s="28" t="s">
        <v>21</v>
      </c>
    </row>
    <row r="4" spans="1:43" ht="86.25" customHeight="1" x14ac:dyDescent="0.15">
      <c r="A4" s="49" t="s">
        <v>60</v>
      </c>
      <c r="B4" s="47"/>
      <c r="C4" s="47"/>
      <c r="D4" s="47"/>
      <c r="E4" s="43" t="s">
        <v>59</v>
      </c>
      <c r="F4" s="87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3" ht="24" customHeight="1" x14ac:dyDescent="0.15">
      <c r="A5" s="50" t="s">
        <v>0</v>
      </c>
      <c r="B5" s="86"/>
      <c r="C5" s="47" t="s">
        <v>99</v>
      </c>
      <c r="D5" s="42"/>
      <c r="E5" s="40" t="s">
        <v>46</v>
      </c>
      <c r="F5" s="40"/>
      <c r="G5" s="12">
        <f>('事業計画 (月次)'!F7+'事業計画 (月次)'!F9+'事業計画 (月次)'!F11)*1.08</f>
        <v>0</v>
      </c>
      <c r="H5" s="12">
        <f>('事業計画 (月次)'!G7+'事業計画 (月次)'!G9+'事業計画 (月次)'!G11)*1.08</f>
        <v>0</v>
      </c>
      <c r="I5" s="12">
        <f>('事業計画 (月次)'!H7+'事業計画 (月次)'!H9+'事業計画 (月次)'!H11)*1.08</f>
        <v>0</v>
      </c>
      <c r="J5" s="12">
        <f>('事業計画 (月次)'!I7+'事業計画 (月次)'!I9+'事業計画 (月次)'!I11)*1.08</f>
        <v>194.4</v>
      </c>
      <c r="K5" s="12">
        <f>('事業計画 (月次)'!J7+'事業計画 (月次)'!J9+'事業計画 (月次)'!J11)*1.08</f>
        <v>334.8</v>
      </c>
      <c r="L5" s="12">
        <f>('事業計画 (月次)'!K7+'事業計画 (月次)'!K9+'事業計画 (月次)'!K11)*1.08</f>
        <v>529.20000000000005</v>
      </c>
      <c r="M5" s="12">
        <f>('事業計画 (月次)'!L7+'事業計画 (月次)'!L9+'事業計画 (月次)'!L11)*1.08</f>
        <v>669.6</v>
      </c>
      <c r="N5" s="12">
        <f>('事業計画 (月次)'!M7+'事業計画 (月次)'!M9+'事業計画 (月次)'!M11)*1.08</f>
        <v>918.00000000000011</v>
      </c>
      <c r="O5" s="12">
        <f>('事業計画 (月次)'!N7+'事業計画 (月次)'!N9+'事業計画 (月次)'!N11)*1.08</f>
        <v>1296</v>
      </c>
      <c r="P5" s="12">
        <f>('事業計画 (月次)'!O7+'事業計画 (月次)'!O9+'事業計画 (月次)'!O11)*1.08</f>
        <v>1836.0000000000002</v>
      </c>
      <c r="Q5" s="12">
        <f>('事業計画 (月次)'!P7+'事業計画 (月次)'!P9+'事業計画 (月次)'!P11)*1.08</f>
        <v>1998.0000000000002</v>
      </c>
      <c r="R5" s="12">
        <f>('事業計画 (月次)'!Q7+'事業計画 (月次)'!Q9+'事業計画 (月次)'!Q11)*1.08</f>
        <v>2484</v>
      </c>
      <c r="S5" s="12">
        <f>('事業計画 (月次)'!R7+'事業計画 (月次)'!R9+'事業計画 (月次)'!R11)*1.08</f>
        <v>3024</v>
      </c>
      <c r="T5" s="12">
        <f>('事業計画 (月次)'!S7+'事業計画 (月次)'!S9+'事業計画 (月次)'!S11)*1.08</f>
        <v>3564.0000000000005</v>
      </c>
      <c r="U5" s="12">
        <f>('事業計画 (月次)'!T7+'事業計画 (月次)'!T9+'事業計画 (月次)'!T11)*1.08</f>
        <v>3564.0000000000005</v>
      </c>
      <c r="V5" s="12">
        <f>('事業計画 (月次)'!U7+'事業計画 (月次)'!U9+'事業計画 (月次)'!U11)*1.08</f>
        <v>3564.0000000000005</v>
      </c>
      <c r="W5" s="12">
        <f>('事業計画 (月次)'!V7+'事業計画 (月次)'!V9+'事業計画 (月次)'!V11)*1.08</f>
        <v>3564.0000000000005</v>
      </c>
      <c r="X5" s="12">
        <f>('事業計画 (月次)'!W7+'事業計画 (月次)'!W9+'事業計画 (月次)'!W11)*1.08</f>
        <v>3564.0000000000005</v>
      </c>
      <c r="Y5" s="12">
        <f>('事業計画 (月次)'!X7+'事業計画 (月次)'!X9+'事業計画 (月次)'!X11)*1.08</f>
        <v>3564.0000000000005</v>
      </c>
      <c r="Z5" s="12">
        <f>('事業計画 (月次)'!Y7+'事業計画 (月次)'!Y9+'事業計画 (月次)'!Y11)*1.08</f>
        <v>3564.0000000000005</v>
      </c>
      <c r="AA5" s="12">
        <f>('事業計画 (月次)'!Z7+'事業計画 (月次)'!Z9+'事業計画 (月次)'!Z11)*1.08</f>
        <v>3564.0000000000005</v>
      </c>
      <c r="AB5" s="12">
        <f>('事業計画 (月次)'!AA7+'事業計画 (月次)'!AA9+'事業計画 (月次)'!AA11)*1.08</f>
        <v>3564.0000000000005</v>
      </c>
      <c r="AC5" s="12">
        <f>('事業計画 (月次)'!AB7+'事業計画 (月次)'!AB9+'事業計画 (月次)'!AB11)*1.08</f>
        <v>3564.0000000000005</v>
      </c>
      <c r="AD5" s="12">
        <f>('事業計画 (月次)'!AC7+'事業計画 (月次)'!AC9+'事業計画 (月次)'!AC11)*1.08</f>
        <v>3564.0000000000005</v>
      </c>
      <c r="AE5" s="12">
        <f>('事業計画 (月次)'!AD7+'事業計画 (月次)'!AD9+'事業計画 (月次)'!AD11)*1.08</f>
        <v>3564.0000000000005</v>
      </c>
      <c r="AF5" s="12">
        <f>('事業計画 (月次)'!AE7+'事業計画 (月次)'!AE9+'事業計画 (月次)'!AE11)*1.08</f>
        <v>3564.0000000000005</v>
      </c>
      <c r="AG5" s="12">
        <f>('事業計画 (月次)'!AF7+'事業計画 (月次)'!AF9+'事業計画 (月次)'!AF11)*1.08</f>
        <v>3564.0000000000005</v>
      </c>
      <c r="AH5" s="12">
        <f>('事業計画 (月次)'!AG7+'事業計画 (月次)'!AG9+'事業計画 (月次)'!AG11)*1.08</f>
        <v>3564.0000000000005</v>
      </c>
      <c r="AI5" s="12">
        <f>('事業計画 (月次)'!AH7+'事業計画 (月次)'!AH9+'事業計画 (月次)'!AH11)*1.08</f>
        <v>3564.0000000000005</v>
      </c>
      <c r="AJ5" s="12">
        <f>('事業計画 (月次)'!AI7+'事業計画 (月次)'!AI9+'事業計画 (月次)'!AI11)*1.08</f>
        <v>3564.0000000000005</v>
      </c>
      <c r="AK5" s="12">
        <f>('事業計画 (月次)'!AJ7+'事業計画 (月次)'!AJ9+'事業計画 (月次)'!AJ11)*1.08</f>
        <v>3564.0000000000005</v>
      </c>
      <c r="AL5" s="12">
        <f>('事業計画 (月次)'!AK7+'事業計画 (月次)'!AK9+'事業計画 (月次)'!AK11)*1.08</f>
        <v>3564.0000000000005</v>
      </c>
      <c r="AM5" s="12">
        <f>('事業計画 (月次)'!AL7+'事業計画 (月次)'!AL9+'事業計画 (月次)'!AL11)*1.08</f>
        <v>3564.0000000000005</v>
      </c>
      <c r="AN5" s="12">
        <f>('事業計画 (月次)'!AM7+'事業計画 (月次)'!AM9+'事業計画 (月次)'!AM11)*1.08</f>
        <v>3564.0000000000005</v>
      </c>
      <c r="AO5" s="12">
        <f>('事業計画 (月次)'!AN7+'事業計画 (月次)'!AN9+'事業計画 (月次)'!AN11)*1.08</f>
        <v>3564.0000000000005</v>
      </c>
      <c r="AP5" s="12">
        <f>('事業計画 (月次)'!AO7+'事業計画 (月次)'!AO9+'事業計画 (月次)'!AO11)*1.08</f>
        <v>3564.0000000000005</v>
      </c>
    </row>
    <row r="6" spans="1:43" ht="25.5" customHeight="1" x14ac:dyDescent="0.15">
      <c r="A6" s="86"/>
      <c r="B6" s="86"/>
      <c r="C6" s="47" t="s">
        <v>100</v>
      </c>
      <c r="D6" s="42"/>
      <c r="E6" s="40" t="s">
        <v>48</v>
      </c>
      <c r="F6" s="40"/>
      <c r="G6" s="12">
        <v>0</v>
      </c>
      <c r="H6" s="12">
        <f>('事業計画 (月次)'!F13+'事業計画 (月次)'!F15)*1.08</f>
        <v>0</v>
      </c>
      <c r="I6" s="12">
        <f>('事業計画 (月次)'!G13+'事業計画 (月次)'!G15)*1.08</f>
        <v>0</v>
      </c>
      <c r="J6" s="12">
        <f>('事業計画 (月次)'!H13+'事業計画 (月次)'!H15)*1.08</f>
        <v>0</v>
      </c>
      <c r="K6" s="12">
        <f>('事業計画 (月次)'!I13+'事業計画 (月次)'!I15)*1.08</f>
        <v>0</v>
      </c>
      <c r="L6" s="12">
        <f>('事業計画 (月次)'!J13+'事業計画 (月次)'!J15)*1.08</f>
        <v>0</v>
      </c>
      <c r="M6" s="12">
        <f>('事業計画 (月次)'!K13+'事業計画 (月次)'!K15)*1.08</f>
        <v>0</v>
      </c>
      <c r="N6" s="12">
        <f>('事業計画 (月次)'!L13+'事業計画 (月次)'!L15)*1.08</f>
        <v>0</v>
      </c>
      <c r="O6" s="12">
        <f>('事業計画 (月次)'!M13+'事業計画 (月次)'!M15)*1.08</f>
        <v>0</v>
      </c>
      <c r="P6" s="12">
        <f>('事業計画 (月次)'!N13+'事業計画 (月次)'!N15)*1.08</f>
        <v>0</v>
      </c>
      <c r="Q6" s="12">
        <f>('事業計画 (月次)'!O13+'事業計画 (月次)'!O15)*1.08</f>
        <v>59.400000000000006</v>
      </c>
      <c r="R6" s="12">
        <f>('事業計画 (月次)'!P13+'事業計画 (月次)'!P15)*1.08</f>
        <v>118.80000000000001</v>
      </c>
      <c r="S6" s="12">
        <f>('事業計画 (月次)'!Q13+'事業計画 (月次)'!Q15)*1.08</f>
        <v>237.60000000000002</v>
      </c>
      <c r="T6" s="12">
        <f>('事業計画 (月次)'!R13+'事業計画 (月次)'!R15)*1.08</f>
        <v>356.40000000000003</v>
      </c>
      <c r="U6" s="12">
        <f>('事業計画 (月次)'!S13+'事業計画 (月次)'!S15)*1.08</f>
        <v>594</v>
      </c>
      <c r="V6" s="12">
        <f>('事業計画 (月次)'!T13+'事業計画 (月次)'!T15)*1.08</f>
        <v>950.40000000000009</v>
      </c>
      <c r="W6" s="12">
        <f>('事業計画 (月次)'!U13+'事業計画 (月次)'!U15)*1.08</f>
        <v>1188</v>
      </c>
      <c r="X6" s="12">
        <f>('事業計画 (月次)'!V13+'事業計画 (月次)'!V15)*1.08</f>
        <v>1188</v>
      </c>
      <c r="Y6" s="12">
        <f>('事業計画 (月次)'!W13+'事業計画 (月次)'!W15)*1.08</f>
        <v>1188</v>
      </c>
      <c r="Z6" s="12">
        <f>('事業計画 (月次)'!X13+'事業計画 (月次)'!X15)*1.08</f>
        <v>1188</v>
      </c>
      <c r="AA6" s="12">
        <f>('事業計画 (月次)'!Y13+'事業計画 (月次)'!Y15)*1.08</f>
        <v>1188</v>
      </c>
      <c r="AB6" s="12">
        <f>('事業計画 (月次)'!Z13+'事業計画 (月次)'!Z15)*1.08</f>
        <v>1188</v>
      </c>
      <c r="AC6" s="12">
        <f>('事業計画 (月次)'!AA13+'事業計画 (月次)'!AA15)*1.08</f>
        <v>1188</v>
      </c>
      <c r="AD6" s="12">
        <f>('事業計画 (月次)'!AB13+'事業計画 (月次)'!AB15)*1.08</f>
        <v>1188</v>
      </c>
      <c r="AE6" s="12">
        <f>('事業計画 (月次)'!AC13+'事業計画 (月次)'!AC15)*1.08</f>
        <v>1188</v>
      </c>
      <c r="AF6" s="12">
        <f>('事業計画 (月次)'!AD13+'事業計画 (月次)'!AD15)*1.08</f>
        <v>1188</v>
      </c>
      <c r="AG6" s="12">
        <f>('事業計画 (月次)'!AE13+'事業計画 (月次)'!AE15)*1.08</f>
        <v>1188</v>
      </c>
      <c r="AH6" s="12">
        <f>('事業計画 (月次)'!AF13+'事業計画 (月次)'!AF15)*1.08</f>
        <v>1188</v>
      </c>
      <c r="AI6" s="12">
        <f>('事業計画 (月次)'!AG13+'事業計画 (月次)'!AG15)*1.08</f>
        <v>1188</v>
      </c>
      <c r="AJ6" s="12">
        <f>('事業計画 (月次)'!AH13+'事業計画 (月次)'!AH15)*1.08</f>
        <v>1188</v>
      </c>
      <c r="AK6" s="12">
        <f>('事業計画 (月次)'!AI13+'事業計画 (月次)'!AI15)*1.08</f>
        <v>1188</v>
      </c>
      <c r="AL6" s="12">
        <f>('事業計画 (月次)'!AJ13+'事業計画 (月次)'!AJ15)*1.08</f>
        <v>1188</v>
      </c>
      <c r="AM6" s="12">
        <f>('事業計画 (月次)'!AK13+'事業計画 (月次)'!AK15)*1.08</f>
        <v>1188</v>
      </c>
      <c r="AN6" s="12">
        <f>('事業計画 (月次)'!AL13+'事業計画 (月次)'!AL15)*1.08</f>
        <v>1188</v>
      </c>
      <c r="AO6" s="12">
        <f>('事業計画 (月次)'!AM13+'事業計画 (月次)'!AM15)*1.08</f>
        <v>1188</v>
      </c>
      <c r="AP6" s="12">
        <f>('事業計画 (月次)'!AN13+'事業計画 (月次)'!AN15)*1.08</f>
        <v>1188</v>
      </c>
    </row>
    <row r="7" spans="1:43" ht="25.5" customHeight="1" x14ac:dyDescent="0.15">
      <c r="A7" s="86"/>
      <c r="B7" s="86"/>
      <c r="C7" s="29" t="s">
        <v>101</v>
      </c>
      <c r="D7" s="30"/>
      <c r="E7" s="40" t="s">
        <v>47</v>
      </c>
      <c r="F7" s="40"/>
      <c r="G7" s="12">
        <v>0</v>
      </c>
      <c r="H7" s="12">
        <v>0</v>
      </c>
      <c r="I7" s="12">
        <f>('事業計画 (月次)'!F17+'事業計画 (月次)'!F19)*1.08</f>
        <v>0</v>
      </c>
      <c r="J7" s="12">
        <f>('事業計画 (月次)'!G17+'事業計画 (月次)'!G19)*1.08</f>
        <v>0</v>
      </c>
      <c r="K7" s="12">
        <f>('事業計画 (月次)'!H17+'事業計画 (月次)'!H19)*1.08</f>
        <v>0</v>
      </c>
      <c r="L7" s="12">
        <f>('事業計画 (月次)'!I17+'事業計画 (月次)'!I19)*1.08</f>
        <v>0</v>
      </c>
      <c r="M7" s="12">
        <f>('事業計画 (月次)'!J17+'事業計画 (月次)'!J19)*1.08</f>
        <v>0</v>
      </c>
      <c r="N7" s="12">
        <f>('事業計画 (月次)'!K17+'事業計画 (月次)'!K19)*1.08</f>
        <v>0</v>
      </c>
      <c r="O7" s="12">
        <f>('事業計画 (月次)'!L17+'事業計画 (月次)'!L19)*1.08</f>
        <v>0</v>
      </c>
      <c r="P7" s="12">
        <f>('事業計画 (月次)'!M17+'事業計画 (月次)'!M19)*1.08</f>
        <v>0</v>
      </c>
      <c r="Q7" s="12">
        <f>('事業計画 (月次)'!N17+'事業計画 (月次)'!N19)*1.08</f>
        <v>0</v>
      </c>
      <c r="R7" s="12">
        <f>('事業計画 (月次)'!O17+'事業計画 (月次)'!O19)*1.08</f>
        <v>0</v>
      </c>
      <c r="S7" s="12">
        <f>('事業計画 (月次)'!P17+'事業計画 (月次)'!P19)*1.08</f>
        <v>0</v>
      </c>
      <c r="T7" s="12">
        <f>('事業計画 (月次)'!Q17+'事業計画 (月次)'!Q19)*1.08</f>
        <v>0</v>
      </c>
      <c r="U7" s="12">
        <f>('事業計画 (月次)'!R17+'事業計画 (月次)'!R19)*1.08</f>
        <v>270</v>
      </c>
      <c r="V7" s="12">
        <f>('事業計画 (月次)'!S17+'事業計画 (月次)'!S19)*1.08</f>
        <v>378</v>
      </c>
      <c r="W7" s="12">
        <f>('事業計画 (月次)'!T17+'事業計画 (月次)'!T19)*1.08</f>
        <v>486.00000000000006</v>
      </c>
      <c r="X7" s="12">
        <f>('事業計画 (月次)'!U17+'事業計画 (月次)'!U19)*1.08</f>
        <v>594</v>
      </c>
      <c r="Y7" s="12">
        <f>('事業計画 (月次)'!V17+'事業計画 (月次)'!V19)*1.08</f>
        <v>702</v>
      </c>
      <c r="Z7" s="12">
        <f>('事業計画 (月次)'!W17+'事業計画 (月次)'!W19)*1.08</f>
        <v>1026</v>
      </c>
      <c r="AA7" s="12">
        <f>('事業計画 (月次)'!X17+'事業計画 (月次)'!X19)*1.08</f>
        <v>1404</v>
      </c>
      <c r="AB7" s="12">
        <f>('事業計画 (月次)'!Y17+'事業計画 (月次)'!Y19)*1.08</f>
        <v>1620</v>
      </c>
      <c r="AC7" s="12">
        <f>('事業計画 (月次)'!Z17+'事業計画 (月次)'!Z19)*1.08</f>
        <v>1944.0000000000002</v>
      </c>
      <c r="AD7" s="12">
        <f>('事業計画 (月次)'!AA17+'事業計画 (月次)'!AA19)*1.08</f>
        <v>1944.0000000000002</v>
      </c>
      <c r="AE7" s="12">
        <f>('事業計画 (月次)'!AB17+'事業計画 (月次)'!AB19)*1.08</f>
        <v>1944.0000000000002</v>
      </c>
      <c r="AF7" s="12">
        <f>('事業計画 (月次)'!AC17+'事業計画 (月次)'!AC19)*1.08</f>
        <v>1944.0000000000002</v>
      </c>
      <c r="AG7" s="12">
        <f>('事業計画 (月次)'!AD17+'事業計画 (月次)'!AD19)*1.08</f>
        <v>1944.0000000000002</v>
      </c>
      <c r="AH7" s="12">
        <f>('事業計画 (月次)'!AE17+'事業計画 (月次)'!AE19)*1.08</f>
        <v>1944.0000000000002</v>
      </c>
      <c r="AI7" s="12">
        <f>('事業計画 (月次)'!AF17+'事業計画 (月次)'!AF19)*1.08</f>
        <v>1944.0000000000002</v>
      </c>
      <c r="AJ7" s="12">
        <f>('事業計画 (月次)'!AG17+'事業計画 (月次)'!AG19)*1.08</f>
        <v>1944.0000000000002</v>
      </c>
      <c r="AK7" s="12">
        <f>('事業計画 (月次)'!AH17+'事業計画 (月次)'!AH19)*1.08</f>
        <v>1944.0000000000002</v>
      </c>
      <c r="AL7" s="12">
        <f>('事業計画 (月次)'!AI17+'事業計画 (月次)'!AI19)*1.08</f>
        <v>1944.0000000000002</v>
      </c>
      <c r="AM7" s="12">
        <f>('事業計画 (月次)'!AJ17+'事業計画 (月次)'!AJ19)*1.08</f>
        <v>1944.0000000000002</v>
      </c>
      <c r="AN7" s="12">
        <f>('事業計画 (月次)'!AK17+'事業計画 (月次)'!AK19)*1.08</f>
        <v>1944.0000000000002</v>
      </c>
      <c r="AO7" s="12">
        <f>('事業計画 (月次)'!AL17+'事業計画 (月次)'!AL19)*1.08</f>
        <v>1944.0000000000002</v>
      </c>
      <c r="AP7" s="12">
        <f>('事業計画 (月次)'!AM17+'事業計画 (月次)'!AM19)*1.08</f>
        <v>1944.0000000000002</v>
      </c>
    </row>
    <row r="8" spans="1:43" s="11" customFormat="1" x14ac:dyDescent="0.15">
      <c r="A8" s="86"/>
      <c r="B8" s="86"/>
      <c r="C8" s="51" t="s">
        <v>6</v>
      </c>
      <c r="D8" s="51"/>
      <c r="E8" s="42"/>
      <c r="F8" s="42"/>
      <c r="G8" s="34">
        <f>SUM(G5:G7)</f>
        <v>0</v>
      </c>
      <c r="H8" s="34">
        <f t="shared" ref="H8:AP8" si="0">SUM(H5:H7)</f>
        <v>0</v>
      </c>
      <c r="I8" s="34">
        <f t="shared" si="0"/>
        <v>0</v>
      </c>
      <c r="J8" s="34">
        <f t="shared" si="0"/>
        <v>194.4</v>
      </c>
      <c r="K8" s="34">
        <f t="shared" si="0"/>
        <v>334.8</v>
      </c>
      <c r="L8" s="34">
        <f t="shared" si="0"/>
        <v>529.20000000000005</v>
      </c>
      <c r="M8" s="34">
        <f t="shared" si="0"/>
        <v>669.6</v>
      </c>
      <c r="N8" s="34">
        <f t="shared" si="0"/>
        <v>918.00000000000011</v>
      </c>
      <c r="O8" s="34">
        <f t="shared" si="0"/>
        <v>1296</v>
      </c>
      <c r="P8" s="34">
        <f t="shared" si="0"/>
        <v>1836.0000000000002</v>
      </c>
      <c r="Q8" s="34">
        <f t="shared" si="0"/>
        <v>2057.4</v>
      </c>
      <c r="R8" s="34">
        <f t="shared" si="0"/>
        <v>2602.8000000000002</v>
      </c>
      <c r="S8" s="34">
        <f t="shared" si="0"/>
        <v>3261.6</v>
      </c>
      <c r="T8" s="34">
        <f t="shared" si="0"/>
        <v>3920.4000000000005</v>
      </c>
      <c r="U8" s="34">
        <f t="shared" si="0"/>
        <v>4428</v>
      </c>
      <c r="V8" s="34">
        <f t="shared" si="0"/>
        <v>4892.4000000000005</v>
      </c>
      <c r="W8" s="34">
        <f t="shared" si="0"/>
        <v>5238</v>
      </c>
      <c r="X8" s="34">
        <f t="shared" si="0"/>
        <v>5346</v>
      </c>
      <c r="Y8" s="34">
        <f t="shared" si="0"/>
        <v>5454</v>
      </c>
      <c r="Z8" s="34">
        <f t="shared" si="0"/>
        <v>5778</v>
      </c>
      <c r="AA8" s="34">
        <f t="shared" si="0"/>
        <v>6156</v>
      </c>
      <c r="AB8" s="34">
        <f t="shared" si="0"/>
        <v>6372</v>
      </c>
      <c r="AC8" s="34">
        <f t="shared" si="0"/>
        <v>6696</v>
      </c>
      <c r="AD8" s="34">
        <f t="shared" si="0"/>
        <v>6696</v>
      </c>
      <c r="AE8" s="34">
        <f t="shared" si="0"/>
        <v>6696</v>
      </c>
      <c r="AF8" s="34">
        <f t="shared" si="0"/>
        <v>6696</v>
      </c>
      <c r="AG8" s="34">
        <f t="shared" si="0"/>
        <v>6696</v>
      </c>
      <c r="AH8" s="34">
        <f t="shared" si="0"/>
        <v>6696</v>
      </c>
      <c r="AI8" s="34">
        <f t="shared" si="0"/>
        <v>6696</v>
      </c>
      <c r="AJ8" s="34">
        <f t="shared" si="0"/>
        <v>6696</v>
      </c>
      <c r="AK8" s="34">
        <f t="shared" si="0"/>
        <v>6696</v>
      </c>
      <c r="AL8" s="34">
        <f t="shared" si="0"/>
        <v>6696</v>
      </c>
      <c r="AM8" s="34">
        <f t="shared" si="0"/>
        <v>6696</v>
      </c>
      <c r="AN8" s="34">
        <f t="shared" si="0"/>
        <v>6696</v>
      </c>
      <c r="AO8" s="34">
        <f t="shared" si="0"/>
        <v>6696</v>
      </c>
      <c r="AP8" s="34">
        <f t="shared" si="0"/>
        <v>6696</v>
      </c>
    </row>
    <row r="9" spans="1:43" x14ac:dyDescent="0.15">
      <c r="A9" s="54" t="s">
        <v>45</v>
      </c>
      <c r="B9" s="39" t="s">
        <v>44</v>
      </c>
      <c r="C9" s="40"/>
      <c r="D9" s="40"/>
      <c r="E9" s="40" t="s">
        <v>46</v>
      </c>
      <c r="F9" s="40"/>
      <c r="G9" s="12">
        <f>'事業計画 (月次)'!F53*1.08</f>
        <v>0</v>
      </c>
      <c r="H9" s="12">
        <f>'事業計画 (月次)'!G53*1.08</f>
        <v>0</v>
      </c>
      <c r="I9" s="12">
        <f>'事業計画 (月次)'!H53*1.08</f>
        <v>0</v>
      </c>
      <c r="J9" s="12">
        <f>'事業計画 (月次)'!I53*1.08</f>
        <v>83.7</v>
      </c>
      <c r="K9" s="12">
        <f>'事業計画 (月次)'!J53*1.08</f>
        <v>142.02000000000001</v>
      </c>
      <c r="L9" s="12">
        <f>'事業計画 (月次)'!K53*1.08</f>
        <v>225.72000000000003</v>
      </c>
      <c r="M9" s="12">
        <f>'事業計画 (月次)'!L53*1.08</f>
        <v>284.04000000000002</v>
      </c>
      <c r="N9" s="12">
        <f>'事業計画 (月次)'!M53*1.08</f>
        <v>393.12</v>
      </c>
      <c r="O9" s="12">
        <f>'事業計画 (月次)'!N53*1.08</f>
        <v>552.42000000000007</v>
      </c>
      <c r="P9" s="12">
        <f>'事業計画 (月次)'!O53*1.08</f>
        <v>825.12</v>
      </c>
      <c r="Q9" s="12">
        <f>'事業計画 (月次)'!P53*1.08</f>
        <v>941.7600000000001</v>
      </c>
      <c r="R9" s="12">
        <f>'事業計画 (月次)'!Q53*1.08</f>
        <v>1249.5600000000002</v>
      </c>
      <c r="S9" s="12">
        <f>'事業計画 (月次)'!R53*1.08</f>
        <v>1662.1200000000001</v>
      </c>
      <c r="T9" s="12">
        <f>'事業計画 (月次)'!S53*1.08</f>
        <v>2110.3200000000002</v>
      </c>
      <c r="U9" s="12">
        <f>'事業計画 (月次)'!T53*1.08</f>
        <v>2359.8000000000002</v>
      </c>
      <c r="V9" s="12">
        <f>'事業計画 (月次)'!U53*1.08</f>
        <v>2538</v>
      </c>
      <c r="W9" s="12">
        <f>'事業計画 (月次)'!V53*1.08</f>
        <v>2573.6400000000003</v>
      </c>
      <c r="X9" s="12">
        <f>'事業計画 (月次)'!W53*1.08</f>
        <v>2680.5600000000004</v>
      </c>
      <c r="Y9" s="12">
        <f>'事業計画 (月次)'!X53*1.08</f>
        <v>2787.48</v>
      </c>
      <c r="Z9" s="12">
        <f>'事業計画 (月次)'!Y53*1.08</f>
        <v>2858.76</v>
      </c>
      <c r="AA9" s="12">
        <f>'事業計画 (月次)'!Z53*1.08</f>
        <v>2965.6800000000003</v>
      </c>
      <c r="AB9" s="12">
        <f>'事業計画 (月次)'!AA53*1.08</f>
        <v>2965.6800000000003</v>
      </c>
      <c r="AC9" s="12">
        <f>'事業計画 (月次)'!AB53*1.08</f>
        <v>2965.6800000000003</v>
      </c>
      <c r="AD9" s="12">
        <f>'事業計画 (月次)'!AC53*1.08</f>
        <v>2965.6800000000003</v>
      </c>
      <c r="AE9" s="12">
        <f>'事業計画 (月次)'!AD53*1.08</f>
        <v>2965.6800000000003</v>
      </c>
      <c r="AF9" s="12">
        <f>'事業計画 (月次)'!AE53*1.08</f>
        <v>2965.6800000000003</v>
      </c>
      <c r="AG9" s="12">
        <f>'事業計画 (月次)'!AF53*1.08</f>
        <v>2965.6800000000003</v>
      </c>
      <c r="AH9" s="12">
        <f>'事業計画 (月次)'!AG53*1.08</f>
        <v>2965.6800000000003</v>
      </c>
      <c r="AI9" s="12">
        <f>'事業計画 (月次)'!AH53*1.08</f>
        <v>2965.6800000000003</v>
      </c>
      <c r="AJ9" s="12">
        <f>'事業計画 (月次)'!AI53*1.08</f>
        <v>2965.6800000000003</v>
      </c>
      <c r="AK9" s="12">
        <f>'事業計画 (月次)'!AJ53*1.08</f>
        <v>2965.6800000000003</v>
      </c>
      <c r="AL9" s="12">
        <f>'事業計画 (月次)'!AK53*1.08</f>
        <v>2965.6800000000003</v>
      </c>
      <c r="AM9" s="12">
        <f>'事業計画 (月次)'!AL53*1.08</f>
        <v>2965.6800000000003</v>
      </c>
      <c r="AN9" s="12">
        <f>'事業計画 (月次)'!AM53*1.08</f>
        <v>2965.6800000000003</v>
      </c>
      <c r="AO9" s="12">
        <f>'事業計画 (月次)'!AN53*1.08</f>
        <v>2965.6800000000003</v>
      </c>
      <c r="AP9" s="12">
        <f>'事業計画 (月次)'!AO53*1.08</f>
        <v>2965.6800000000003</v>
      </c>
    </row>
    <row r="10" spans="1:43" x14ac:dyDescent="0.15">
      <c r="A10" s="54"/>
      <c r="B10" s="52" t="s">
        <v>23</v>
      </c>
      <c r="C10" s="47" t="str">
        <f>'事業計画 (月次)'!C54</f>
        <v>役員報酬</v>
      </c>
      <c r="D10" s="47"/>
      <c r="E10" s="39" t="s">
        <v>48</v>
      </c>
      <c r="F10" s="40"/>
      <c r="G10" s="12">
        <v>0</v>
      </c>
      <c r="H10" s="12">
        <f>'事業計画 (月次)'!F54</f>
        <v>200</v>
      </c>
      <c r="I10" s="12">
        <f>'事業計画 (月次)'!G54</f>
        <v>200</v>
      </c>
      <c r="J10" s="12">
        <f>'事業計画 (月次)'!H54</f>
        <v>200</v>
      </c>
      <c r="K10" s="12">
        <f>'事業計画 (月次)'!I54</f>
        <v>200</v>
      </c>
      <c r="L10" s="12">
        <f>'事業計画 (月次)'!J54</f>
        <v>200</v>
      </c>
      <c r="M10" s="12">
        <f>'事業計画 (月次)'!K54</f>
        <v>200</v>
      </c>
      <c r="N10" s="12">
        <f>'事業計画 (月次)'!L54</f>
        <v>200</v>
      </c>
      <c r="O10" s="12">
        <f>'事業計画 (月次)'!M54</f>
        <v>200</v>
      </c>
      <c r="P10" s="12">
        <f>'事業計画 (月次)'!N54</f>
        <v>200</v>
      </c>
      <c r="Q10" s="12">
        <f>'事業計画 (月次)'!O54</f>
        <v>200</v>
      </c>
      <c r="R10" s="12">
        <f>'事業計画 (月次)'!P54</f>
        <v>200</v>
      </c>
      <c r="S10" s="12">
        <f>'事業計画 (月次)'!Q54</f>
        <v>200</v>
      </c>
      <c r="T10" s="12">
        <f>'事業計画 (月次)'!R54</f>
        <v>400</v>
      </c>
      <c r="U10" s="12">
        <f>'事業計画 (月次)'!S54</f>
        <v>400</v>
      </c>
      <c r="V10" s="12">
        <f>'事業計画 (月次)'!T54</f>
        <v>400</v>
      </c>
      <c r="W10" s="12">
        <f>'事業計画 (月次)'!U54</f>
        <v>400</v>
      </c>
      <c r="X10" s="12">
        <f>'事業計画 (月次)'!V54</f>
        <v>400</v>
      </c>
      <c r="Y10" s="12">
        <f>'事業計画 (月次)'!W54</f>
        <v>400</v>
      </c>
      <c r="Z10" s="12">
        <f>'事業計画 (月次)'!X54</f>
        <v>400</v>
      </c>
      <c r="AA10" s="12">
        <f>'事業計画 (月次)'!Y54</f>
        <v>400</v>
      </c>
      <c r="AB10" s="12">
        <f>'事業計画 (月次)'!Z54</f>
        <v>400</v>
      </c>
      <c r="AC10" s="12">
        <f>'事業計画 (月次)'!AA54</f>
        <v>400</v>
      </c>
      <c r="AD10" s="12">
        <f>'事業計画 (月次)'!AB54</f>
        <v>400</v>
      </c>
      <c r="AE10" s="12">
        <f>'事業計画 (月次)'!AC54</f>
        <v>400</v>
      </c>
      <c r="AF10" s="12">
        <f>'事業計画 (月次)'!AD54</f>
        <v>500</v>
      </c>
      <c r="AG10" s="12">
        <f>'事業計画 (月次)'!AE54</f>
        <v>500</v>
      </c>
      <c r="AH10" s="12">
        <f>'事業計画 (月次)'!AF54</f>
        <v>500</v>
      </c>
      <c r="AI10" s="12">
        <f>'事業計画 (月次)'!AG54</f>
        <v>500</v>
      </c>
      <c r="AJ10" s="12">
        <f>'事業計画 (月次)'!AH54</f>
        <v>500</v>
      </c>
      <c r="AK10" s="12">
        <f>'事業計画 (月次)'!AI54</f>
        <v>500</v>
      </c>
      <c r="AL10" s="12">
        <f>'事業計画 (月次)'!AJ54</f>
        <v>500</v>
      </c>
      <c r="AM10" s="12">
        <f>'事業計画 (月次)'!AK54</f>
        <v>500</v>
      </c>
      <c r="AN10" s="12">
        <f>'事業計画 (月次)'!AL54</f>
        <v>500</v>
      </c>
      <c r="AO10" s="12">
        <f>'事業計画 (月次)'!AM54</f>
        <v>500</v>
      </c>
      <c r="AP10" s="12">
        <f>'事業計画 (月次)'!AN54</f>
        <v>500</v>
      </c>
      <c r="AQ10" s="36">
        <f>'事業計画 (月次)'!AO54</f>
        <v>500</v>
      </c>
    </row>
    <row r="11" spans="1:43" x14ac:dyDescent="0.15">
      <c r="A11" s="54"/>
      <c r="B11" s="52"/>
      <c r="C11" s="47" t="str">
        <f>'事業計画 (月次)'!C55</f>
        <v>従業員給与</v>
      </c>
      <c r="D11" s="47"/>
      <c r="E11" s="39" t="s">
        <v>48</v>
      </c>
      <c r="F11" s="40"/>
      <c r="G11" s="12">
        <v>0</v>
      </c>
      <c r="H11" s="12">
        <f>'事業計画 (月次)'!F55</f>
        <v>0</v>
      </c>
      <c r="I11" s="12">
        <f>'事業計画 (月次)'!G55</f>
        <v>0</v>
      </c>
      <c r="J11" s="12">
        <f>'事業計画 (月次)'!H55</f>
        <v>0</v>
      </c>
      <c r="K11" s="12">
        <f>'事業計画 (月次)'!I55</f>
        <v>0</v>
      </c>
      <c r="L11" s="12">
        <f>'事業計画 (月次)'!J55</f>
        <v>0</v>
      </c>
      <c r="M11" s="12">
        <f>'事業計画 (月次)'!K55</f>
        <v>0</v>
      </c>
      <c r="N11" s="12">
        <f>'事業計画 (月次)'!L55</f>
        <v>250</v>
      </c>
      <c r="O11" s="12">
        <f>'事業計画 (月次)'!M55</f>
        <v>250</v>
      </c>
      <c r="P11" s="12">
        <f>'事業計画 (月次)'!N55</f>
        <v>250</v>
      </c>
      <c r="Q11" s="12">
        <f>'事業計画 (月次)'!O55</f>
        <v>250</v>
      </c>
      <c r="R11" s="12">
        <f>'事業計画 (月次)'!P55</f>
        <v>250</v>
      </c>
      <c r="S11" s="12">
        <f>'事業計画 (月次)'!Q55</f>
        <v>500</v>
      </c>
      <c r="T11" s="12">
        <f>'事業計画 (月次)'!R55</f>
        <v>600</v>
      </c>
      <c r="U11" s="12">
        <f>'事業計画 (月次)'!S55</f>
        <v>600</v>
      </c>
      <c r="V11" s="12">
        <f>'事業計画 (月次)'!T55</f>
        <v>600</v>
      </c>
      <c r="W11" s="12">
        <f>'事業計画 (月次)'!U55</f>
        <v>600</v>
      </c>
      <c r="X11" s="12">
        <f>'事業計画 (月次)'!V55</f>
        <v>600</v>
      </c>
      <c r="Y11" s="12">
        <f>'事業計画 (月次)'!W55</f>
        <v>600</v>
      </c>
      <c r="Z11" s="12">
        <f>'事業計画 (月次)'!X55</f>
        <v>1200</v>
      </c>
      <c r="AA11" s="12">
        <f>'事業計画 (月次)'!Y55</f>
        <v>1200</v>
      </c>
      <c r="AB11" s="12">
        <f>'事業計画 (月次)'!Z55</f>
        <v>1200</v>
      </c>
      <c r="AC11" s="12">
        <f>'事業計画 (月次)'!AA55</f>
        <v>1200</v>
      </c>
      <c r="AD11" s="12">
        <f>'事業計画 (月次)'!AB55</f>
        <v>1200</v>
      </c>
      <c r="AE11" s="12">
        <f>'事業計画 (月次)'!AC55</f>
        <v>1200</v>
      </c>
      <c r="AF11" s="12">
        <f>'事業計画 (月次)'!AD55</f>
        <v>1200</v>
      </c>
      <c r="AG11" s="12">
        <f>'事業計画 (月次)'!AE55</f>
        <v>1200</v>
      </c>
      <c r="AH11" s="12">
        <f>'事業計画 (月次)'!AF55</f>
        <v>1200</v>
      </c>
      <c r="AI11" s="12">
        <f>'事業計画 (月次)'!AG55</f>
        <v>1200</v>
      </c>
      <c r="AJ11" s="12">
        <f>'事業計画 (月次)'!AH55</f>
        <v>1200</v>
      </c>
      <c r="AK11" s="12">
        <f>'事業計画 (月次)'!AI55</f>
        <v>1200</v>
      </c>
      <c r="AL11" s="12">
        <f>'事業計画 (月次)'!AJ55</f>
        <v>1200</v>
      </c>
      <c r="AM11" s="12">
        <f>'事業計画 (月次)'!AK55</f>
        <v>1200</v>
      </c>
      <c r="AN11" s="12">
        <f>'事業計画 (月次)'!AL55</f>
        <v>1200</v>
      </c>
      <c r="AO11" s="12">
        <f>'事業計画 (月次)'!AM55</f>
        <v>1200</v>
      </c>
      <c r="AP11" s="12">
        <f>'事業計画 (月次)'!AN55</f>
        <v>1200</v>
      </c>
    </row>
    <row r="12" spans="1:43" x14ac:dyDescent="0.15">
      <c r="A12" s="54"/>
      <c r="B12" s="52"/>
      <c r="C12" s="47" t="str">
        <f>'事業計画 (月次)'!C56</f>
        <v>法定福利費</v>
      </c>
      <c r="D12" s="47"/>
      <c r="E12" s="39" t="s">
        <v>48</v>
      </c>
      <c r="F12" s="40"/>
      <c r="G12" s="12">
        <v>0</v>
      </c>
      <c r="H12" s="12">
        <f>'事業計画 (月次)'!F56</f>
        <v>30</v>
      </c>
      <c r="I12" s="12">
        <f>'事業計画 (月次)'!G56</f>
        <v>30</v>
      </c>
      <c r="J12" s="12">
        <f>'事業計画 (月次)'!H56</f>
        <v>30</v>
      </c>
      <c r="K12" s="12">
        <f>'事業計画 (月次)'!I56</f>
        <v>30</v>
      </c>
      <c r="L12" s="12">
        <f>'事業計画 (月次)'!J56</f>
        <v>30</v>
      </c>
      <c r="M12" s="12">
        <f>'事業計画 (月次)'!K56</f>
        <v>30</v>
      </c>
      <c r="N12" s="12">
        <f>'事業計画 (月次)'!L56</f>
        <v>67.5</v>
      </c>
      <c r="O12" s="12">
        <f>'事業計画 (月次)'!M56</f>
        <v>67.5</v>
      </c>
      <c r="P12" s="12">
        <f>'事業計画 (月次)'!N56</f>
        <v>67.5</v>
      </c>
      <c r="Q12" s="12">
        <f>'事業計画 (月次)'!O56</f>
        <v>67.5</v>
      </c>
      <c r="R12" s="12">
        <f>'事業計画 (月次)'!P56</f>
        <v>67.5</v>
      </c>
      <c r="S12" s="12">
        <f>'事業計画 (月次)'!Q56</f>
        <v>105</v>
      </c>
      <c r="T12" s="12">
        <f>'事業計画 (月次)'!R56</f>
        <v>150</v>
      </c>
      <c r="U12" s="12">
        <f>'事業計画 (月次)'!S56</f>
        <v>150</v>
      </c>
      <c r="V12" s="12">
        <f>'事業計画 (月次)'!T56</f>
        <v>150</v>
      </c>
      <c r="W12" s="12">
        <f>'事業計画 (月次)'!U56</f>
        <v>150</v>
      </c>
      <c r="X12" s="12">
        <f>'事業計画 (月次)'!V56</f>
        <v>150</v>
      </c>
      <c r="Y12" s="12">
        <f>'事業計画 (月次)'!W56</f>
        <v>150</v>
      </c>
      <c r="Z12" s="12">
        <f>'事業計画 (月次)'!X56</f>
        <v>240</v>
      </c>
      <c r="AA12" s="12">
        <f>'事業計画 (月次)'!Y56</f>
        <v>240</v>
      </c>
      <c r="AB12" s="12">
        <f>'事業計画 (月次)'!Z56</f>
        <v>240</v>
      </c>
      <c r="AC12" s="12">
        <f>'事業計画 (月次)'!AA56</f>
        <v>240</v>
      </c>
      <c r="AD12" s="12">
        <f>'事業計画 (月次)'!AB56</f>
        <v>240</v>
      </c>
      <c r="AE12" s="12">
        <f>'事業計画 (月次)'!AC56</f>
        <v>240</v>
      </c>
      <c r="AF12" s="12">
        <f>'事業計画 (月次)'!AD56</f>
        <v>255</v>
      </c>
      <c r="AG12" s="12">
        <f>'事業計画 (月次)'!AE56</f>
        <v>255</v>
      </c>
      <c r="AH12" s="12">
        <f>'事業計画 (月次)'!AF56</f>
        <v>255</v>
      </c>
      <c r="AI12" s="12">
        <f>'事業計画 (月次)'!AG56</f>
        <v>255</v>
      </c>
      <c r="AJ12" s="12">
        <f>'事業計画 (月次)'!AH56</f>
        <v>255</v>
      </c>
      <c r="AK12" s="12">
        <f>'事業計画 (月次)'!AI56</f>
        <v>255</v>
      </c>
      <c r="AL12" s="12">
        <f>'事業計画 (月次)'!AJ56</f>
        <v>255</v>
      </c>
      <c r="AM12" s="12">
        <f>'事業計画 (月次)'!AK56</f>
        <v>255</v>
      </c>
      <c r="AN12" s="12">
        <f>'事業計画 (月次)'!AL56</f>
        <v>255</v>
      </c>
      <c r="AO12" s="12">
        <f>'事業計画 (月次)'!AM56</f>
        <v>255</v>
      </c>
      <c r="AP12" s="12">
        <f>'事業計画 (月次)'!AN56</f>
        <v>255</v>
      </c>
    </row>
    <row r="13" spans="1:43" x14ac:dyDescent="0.15">
      <c r="A13" s="54"/>
      <c r="B13" s="52"/>
      <c r="C13" s="47" t="str">
        <f>'事業計画 (月次)'!C57</f>
        <v>外注費</v>
      </c>
      <c r="D13" s="47"/>
      <c r="E13" s="39" t="s">
        <v>48</v>
      </c>
      <c r="F13" s="40"/>
      <c r="G13" s="12">
        <v>0</v>
      </c>
      <c r="H13" s="12">
        <f>'事業計画 (月次)'!F57*1.08</f>
        <v>0</v>
      </c>
      <c r="I13" s="12">
        <f>'事業計画 (月次)'!G57*1.08</f>
        <v>0</v>
      </c>
      <c r="J13" s="12">
        <f>'事業計画 (月次)'!H57*1.08</f>
        <v>0</v>
      </c>
      <c r="K13" s="12">
        <f>'事業計画 (月次)'!I57*1.08</f>
        <v>0</v>
      </c>
      <c r="L13" s="12">
        <f>'事業計画 (月次)'!J57*1.08</f>
        <v>0</v>
      </c>
      <c r="M13" s="12">
        <f>'事業計画 (月次)'!K57*1.08</f>
        <v>0</v>
      </c>
      <c r="N13" s="12">
        <f>'事業計画 (月次)'!L57*1.08</f>
        <v>0</v>
      </c>
      <c r="O13" s="12">
        <f>'事業計画 (月次)'!M57*1.08</f>
        <v>0</v>
      </c>
      <c r="P13" s="12">
        <f>'事業計画 (月次)'!N57*1.08</f>
        <v>0</v>
      </c>
      <c r="Q13" s="12">
        <f>'事業計画 (月次)'!O57*1.08</f>
        <v>108</v>
      </c>
      <c r="R13" s="12">
        <f>'事業計画 (月次)'!P57*1.08</f>
        <v>108</v>
      </c>
      <c r="S13" s="12">
        <f>'事業計画 (月次)'!Q57*1.08</f>
        <v>108</v>
      </c>
      <c r="T13" s="12">
        <f>'事業計画 (月次)'!R57*1.08</f>
        <v>216</v>
      </c>
      <c r="U13" s="12">
        <f>'事業計画 (月次)'!S57*1.08</f>
        <v>216</v>
      </c>
      <c r="V13" s="12">
        <f>'事業計画 (月次)'!T57*1.08</f>
        <v>216</v>
      </c>
      <c r="W13" s="12">
        <f>'事業計画 (月次)'!U57*1.08</f>
        <v>216</v>
      </c>
      <c r="X13" s="12">
        <f>'事業計画 (月次)'!V57*1.08</f>
        <v>216</v>
      </c>
      <c r="Y13" s="12">
        <f>'事業計画 (月次)'!W57*1.08</f>
        <v>216</v>
      </c>
      <c r="Z13" s="12">
        <f>'事業計画 (月次)'!X57*1.08</f>
        <v>216</v>
      </c>
      <c r="AA13" s="12">
        <f>'事業計画 (月次)'!Y57*1.08</f>
        <v>216</v>
      </c>
      <c r="AB13" s="12">
        <f>'事業計画 (月次)'!Z57*1.08</f>
        <v>216</v>
      </c>
      <c r="AC13" s="12">
        <f>'事業計画 (月次)'!AA57*1.08</f>
        <v>216</v>
      </c>
      <c r="AD13" s="12">
        <f>'事業計画 (月次)'!AB57*1.08</f>
        <v>216</v>
      </c>
      <c r="AE13" s="12">
        <f>'事業計画 (月次)'!AC57*1.08</f>
        <v>216</v>
      </c>
      <c r="AF13" s="12">
        <f>'事業計画 (月次)'!AD57*1.08</f>
        <v>324</v>
      </c>
      <c r="AG13" s="12">
        <f>'事業計画 (月次)'!AE57*1.08</f>
        <v>324</v>
      </c>
      <c r="AH13" s="12">
        <f>'事業計画 (月次)'!AF57*1.08</f>
        <v>324</v>
      </c>
      <c r="AI13" s="12">
        <f>'事業計画 (月次)'!AG57*1.08</f>
        <v>324</v>
      </c>
      <c r="AJ13" s="12">
        <f>'事業計画 (月次)'!AH57*1.08</f>
        <v>324</v>
      </c>
      <c r="AK13" s="12">
        <f>'事業計画 (月次)'!AI57*1.08</f>
        <v>324</v>
      </c>
      <c r="AL13" s="12">
        <f>'事業計画 (月次)'!AJ57*1.08</f>
        <v>324</v>
      </c>
      <c r="AM13" s="12">
        <f>'事業計画 (月次)'!AK57*1.08</f>
        <v>324</v>
      </c>
      <c r="AN13" s="12">
        <f>'事業計画 (月次)'!AL57*1.08</f>
        <v>324</v>
      </c>
      <c r="AO13" s="12">
        <f>'事業計画 (月次)'!AM57*1.08</f>
        <v>324</v>
      </c>
      <c r="AP13" s="12">
        <f>'事業計画 (月次)'!AN57*1.08</f>
        <v>324</v>
      </c>
    </row>
    <row r="14" spans="1:43" x14ac:dyDescent="0.15">
      <c r="A14" s="54"/>
      <c r="B14" s="52"/>
      <c r="C14" s="47" t="str">
        <f>'事業計画 (月次)'!C58</f>
        <v>業務委託費</v>
      </c>
      <c r="D14" s="47"/>
      <c r="E14" s="39" t="s">
        <v>48</v>
      </c>
      <c r="F14" s="40"/>
      <c r="G14" s="12">
        <v>0</v>
      </c>
      <c r="H14" s="12">
        <f>'事業計画 (月次)'!F58*1.08</f>
        <v>0</v>
      </c>
      <c r="I14" s="12">
        <f>'事業計画 (月次)'!G58*1.08</f>
        <v>0</v>
      </c>
      <c r="J14" s="12">
        <f>'事業計画 (月次)'!H58*1.08</f>
        <v>0</v>
      </c>
      <c r="K14" s="12">
        <f>'事業計画 (月次)'!I58*1.08</f>
        <v>0</v>
      </c>
      <c r="L14" s="12">
        <f>'事業計画 (月次)'!J58*1.08</f>
        <v>0</v>
      </c>
      <c r="M14" s="12">
        <f>'事業計画 (月次)'!K58*1.08</f>
        <v>0</v>
      </c>
      <c r="N14" s="12">
        <f>'事業計画 (月次)'!L58*1.08</f>
        <v>0</v>
      </c>
      <c r="O14" s="12">
        <f>'事業計画 (月次)'!M58*1.08</f>
        <v>0</v>
      </c>
      <c r="P14" s="12">
        <f>'事業計画 (月次)'!N58*1.08</f>
        <v>0</v>
      </c>
      <c r="Q14" s="12">
        <f>'事業計画 (月次)'!O58*1.08</f>
        <v>0</v>
      </c>
      <c r="R14" s="12">
        <f>'事業計画 (月次)'!P58*1.08</f>
        <v>0</v>
      </c>
      <c r="S14" s="12">
        <f>'事業計画 (月次)'!Q58*1.08</f>
        <v>0</v>
      </c>
      <c r="T14" s="12">
        <f>'事業計画 (月次)'!R58*1.08</f>
        <v>0</v>
      </c>
      <c r="U14" s="12">
        <f>'事業計画 (月次)'!S58*1.08</f>
        <v>0</v>
      </c>
      <c r="V14" s="12">
        <f>'事業計画 (月次)'!T58*1.08</f>
        <v>0</v>
      </c>
      <c r="W14" s="12">
        <f>'事業計画 (月次)'!U58*1.08</f>
        <v>0</v>
      </c>
      <c r="X14" s="12">
        <f>'事業計画 (月次)'!V58*1.08</f>
        <v>0</v>
      </c>
      <c r="Y14" s="12">
        <f>'事業計画 (月次)'!W58*1.08</f>
        <v>0</v>
      </c>
      <c r="Z14" s="12">
        <f>'事業計画 (月次)'!X58*1.08</f>
        <v>0</v>
      </c>
      <c r="AA14" s="12">
        <f>'事業計画 (月次)'!Y58*1.08</f>
        <v>0</v>
      </c>
      <c r="AB14" s="12">
        <f>'事業計画 (月次)'!Z58*1.08</f>
        <v>0</v>
      </c>
      <c r="AC14" s="12">
        <f>'事業計画 (月次)'!AA58*1.08</f>
        <v>0</v>
      </c>
      <c r="AD14" s="12">
        <f>'事業計画 (月次)'!AB58*1.08</f>
        <v>0</v>
      </c>
      <c r="AE14" s="12">
        <f>'事業計画 (月次)'!AC58*1.08</f>
        <v>0</v>
      </c>
      <c r="AF14" s="12">
        <f>'事業計画 (月次)'!AD58*1.08</f>
        <v>0</v>
      </c>
      <c r="AG14" s="12">
        <f>'事業計画 (月次)'!AE58*1.08</f>
        <v>0</v>
      </c>
      <c r="AH14" s="12">
        <f>'事業計画 (月次)'!AF58*1.08</f>
        <v>0</v>
      </c>
      <c r="AI14" s="12">
        <f>'事業計画 (月次)'!AG58*1.08</f>
        <v>0</v>
      </c>
      <c r="AJ14" s="12">
        <f>'事業計画 (月次)'!AH58*1.08</f>
        <v>0</v>
      </c>
      <c r="AK14" s="12">
        <f>'事業計画 (月次)'!AI58*1.08</f>
        <v>0</v>
      </c>
      <c r="AL14" s="12">
        <f>'事業計画 (月次)'!AJ58*1.08</f>
        <v>0</v>
      </c>
      <c r="AM14" s="12">
        <f>'事業計画 (月次)'!AK58*1.08</f>
        <v>0</v>
      </c>
      <c r="AN14" s="12">
        <f>'事業計画 (月次)'!AL58*1.08</f>
        <v>0</v>
      </c>
      <c r="AO14" s="12">
        <f>'事業計画 (月次)'!AM58*1.08</f>
        <v>0</v>
      </c>
      <c r="AP14" s="12">
        <f>'事業計画 (月次)'!AN58*1.08</f>
        <v>0</v>
      </c>
    </row>
    <row r="15" spans="1:43" x14ac:dyDescent="0.15">
      <c r="A15" s="54"/>
      <c r="B15" s="52"/>
      <c r="C15" s="47" t="str">
        <f>'事業計画 (月次)'!C59</f>
        <v>地代家賃</v>
      </c>
      <c r="D15" s="47"/>
      <c r="E15" s="39" t="s">
        <v>49</v>
      </c>
      <c r="F15" s="40"/>
      <c r="G15" s="12">
        <f>('事業計画 (月次)'!F59+'事業計画 (月次)'!G59)*1.08</f>
        <v>648</v>
      </c>
      <c r="H15" s="12">
        <f>'事業計画 (月次)'!H59*1.08</f>
        <v>162</v>
      </c>
      <c r="I15" s="12">
        <f>'事業計画 (月次)'!I59*1.08</f>
        <v>162</v>
      </c>
      <c r="J15" s="12">
        <f>'事業計画 (月次)'!J59*1.08</f>
        <v>162</v>
      </c>
      <c r="K15" s="12">
        <f>'事業計画 (月次)'!K59*1.08</f>
        <v>162</v>
      </c>
      <c r="L15" s="12">
        <f>'事業計画 (月次)'!L59*1.08</f>
        <v>162</v>
      </c>
      <c r="M15" s="12">
        <f>'事業計画 (月次)'!M59*1.08</f>
        <v>162</v>
      </c>
      <c r="N15" s="12">
        <f>'事業計画 (月次)'!N59*1.08</f>
        <v>162</v>
      </c>
      <c r="O15" s="12">
        <f>'事業計画 (月次)'!O59*1.08</f>
        <v>162</v>
      </c>
      <c r="P15" s="12">
        <f>'事業計画 (月次)'!P59*1.08</f>
        <v>162</v>
      </c>
      <c r="Q15" s="12">
        <f>'事業計画 (月次)'!Q59*1.08</f>
        <v>162</v>
      </c>
      <c r="R15" s="12">
        <f>'事業計画 (月次)'!R59*1.08</f>
        <v>162</v>
      </c>
      <c r="S15" s="12">
        <f>'事業計画 (月次)'!S59*1.08</f>
        <v>162</v>
      </c>
      <c r="T15" s="12">
        <f>'事業計画 (月次)'!T59*1.08</f>
        <v>162</v>
      </c>
      <c r="U15" s="12">
        <f>'事業計画 (月次)'!U59*1.08</f>
        <v>162</v>
      </c>
      <c r="V15" s="12">
        <f>'事業計画 (月次)'!V59*1.08</f>
        <v>162</v>
      </c>
      <c r="W15" s="12">
        <f>'事業計画 (月次)'!W59*1.08</f>
        <v>162</v>
      </c>
      <c r="X15" s="12">
        <f>'事業計画 (月次)'!X59*1.08</f>
        <v>162</v>
      </c>
      <c r="Y15" s="12">
        <f>'事業計画 (月次)'!Y59*1.08</f>
        <v>162</v>
      </c>
      <c r="Z15" s="12">
        <f>'事業計画 (月次)'!Z59*1.08</f>
        <v>162</v>
      </c>
      <c r="AA15" s="12">
        <f>'事業計画 (月次)'!AA59*1.08</f>
        <v>162</v>
      </c>
      <c r="AB15" s="12">
        <f>'事業計画 (月次)'!AB59*1.08</f>
        <v>162</v>
      </c>
      <c r="AC15" s="12">
        <f>'事業計画 (月次)'!AC59*1.08</f>
        <v>162</v>
      </c>
      <c r="AD15" s="12">
        <f>'事業計画 (月次)'!AD59*1.08</f>
        <v>972.00000000000011</v>
      </c>
      <c r="AE15" s="12">
        <f>'事業計画 (月次)'!AE59*1.08</f>
        <v>324</v>
      </c>
      <c r="AF15" s="12">
        <f>'事業計画 (月次)'!AF59*1.08</f>
        <v>324</v>
      </c>
      <c r="AG15" s="12">
        <f>'事業計画 (月次)'!AG59*1.08</f>
        <v>324</v>
      </c>
      <c r="AH15" s="12">
        <f>'事業計画 (月次)'!AH59*1.08</f>
        <v>324</v>
      </c>
      <c r="AI15" s="12">
        <f>'事業計画 (月次)'!AI59*1.08</f>
        <v>324</v>
      </c>
      <c r="AJ15" s="12">
        <f>'事業計画 (月次)'!AJ59*1.08</f>
        <v>324</v>
      </c>
      <c r="AK15" s="12">
        <f>'事業計画 (月次)'!AK59*1.08</f>
        <v>324</v>
      </c>
      <c r="AL15" s="12">
        <f>'事業計画 (月次)'!AL59*1.08</f>
        <v>324</v>
      </c>
      <c r="AM15" s="12">
        <f>'事業計画 (月次)'!AM59*1.08</f>
        <v>324</v>
      </c>
      <c r="AN15" s="12">
        <f>'事業計画 (月次)'!AN59*1.08</f>
        <v>324</v>
      </c>
      <c r="AO15" s="12">
        <f>'事業計画 (月次)'!AO59*1.08</f>
        <v>324</v>
      </c>
      <c r="AP15" s="12">
        <f>AO15</f>
        <v>324</v>
      </c>
    </row>
    <row r="16" spans="1:43" x14ac:dyDescent="0.15">
      <c r="A16" s="54"/>
      <c r="B16" s="52"/>
      <c r="C16" s="47" t="str">
        <f>'事業計画 (月次)'!C60</f>
        <v>水道光熱費</v>
      </c>
      <c r="D16" s="47"/>
      <c r="E16" s="39" t="s">
        <v>48</v>
      </c>
      <c r="F16" s="40"/>
      <c r="G16" s="12">
        <v>0</v>
      </c>
      <c r="H16" s="12">
        <f>'事業計画 (月次)'!F60*1.08</f>
        <v>10.8</v>
      </c>
      <c r="I16" s="12">
        <f>'事業計画 (月次)'!G60*1.08</f>
        <v>10.8</v>
      </c>
      <c r="J16" s="12">
        <f>'事業計画 (月次)'!H60*1.08</f>
        <v>10.8</v>
      </c>
      <c r="K16" s="12">
        <f>'事業計画 (月次)'!I60*1.08</f>
        <v>10.8</v>
      </c>
      <c r="L16" s="12">
        <f>'事業計画 (月次)'!J60*1.08</f>
        <v>10.8</v>
      </c>
      <c r="M16" s="12">
        <f>'事業計画 (月次)'!K60*1.08</f>
        <v>10.8</v>
      </c>
      <c r="N16" s="12">
        <f>'事業計画 (月次)'!L60*1.08</f>
        <v>16.200000000000003</v>
      </c>
      <c r="O16" s="12">
        <f>'事業計画 (月次)'!M60*1.08</f>
        <v>16.200000000000003</v>
      </c>
      <c r="P16" s="12">
        <f>'事業計画 (月次)'!N60*1.08</f>
        <v>16.200000000000003</v>
      </c>
      <c r="Q16" s="12">
        <f>'事業計画 (月次)'!O60*1.08</f>
        <v>16.200000000000003</v>
      </c>
      <c r="R16" s="12">
        <f>'事業計画 (月次)'!P60*1.08</f>
        <v>16.200000000000003</v>
      </c>
      <c r="S16" s="12">
        <f>'事業計画 (月次)'!Q60*1.08</f>
        <v>16.200000000000003</v>
      </c>
      <c r="T16" s="12">
        <f>'事業計画 (月次)'!R60*1.08</f>
        <v>21.6</v>
      </c>
      <c r="U16" s="12">
        <f>'事業計画 (月次)'!S60*1.08</f>
        <v>21.6</v>
      </c>
      <c r="V16" s="12">
        <f>'事業計画 (月次)'!T60*1.08</f>
        <v>21.6</v>
      </c>
      <c r="W16" s="12">
        <f>'事業計画 (月次)'!U60*1.08</f>
        <v>21.6</v>
      </c>
      <c r="X16" s="12">
        <f>'事業計画 (月次)'!V60*1.08</f>
        <v>21.6</v>
      </c>
      <c r="Y16" s="12">
        <f>'事業計画 (月次)'!W60*1.08</f>
        <v>21.6</v>
      </c>
      <c r="Z16" s="12">
        <f>'事業計画 (月次)'!X60*1.08</f>
        <v>21.6</v>
      </c>
      <c r="AA16" s="12">
        <f>'事業計画 (月次)'!Y60*1.08</f>
        <v>21.6</v>
      </c>
      <c r="AB16" s="12">
        <f>'事業計画 (月次)'!Z60*1.08</f>
        <v>21.6</v>
      </c>
      <c r="AC16" s="12">
        <f>'事業計画 (月次)'!AA60*1.08</f>
        <v>21.6</v>
      </c>
      <c r="AD16" s="12">
        <f>'事業計画 (月次)'!AB60*1.08</f>
        <v>21.6</v>
      </c>
      <c r="AE16" s="12">
        <f>'事業計画 (月次)'!AC60*1.08</f>
        <v>21.6</v>
      </c>
      <c r="AF16" s="12">
        <f>'事業計画 (月次)'!AD60*1.08</f>
        <v>43.2</v>
      </c>
      <c r="AG16" s="12">
        <f>'事業計画 (月次)'!AE60*1.08</f>
        <v>43.2</v>
      </c>
      <c r="AH16" s="12">
        <f>'事業計画 (月次)'!AF60*1.08</f>
        <v>43.2</v>
      </c>
      <c r="AI16" s="12">
        <f>'事業計画 (月次)'!AG60*1.08</f>
        <v>43.2</v>
      </c>
      <c r="AJ16" s="12">
        <f>'事業計画 (月次)'!AH60*1.08</f>
        <v>43.2</v>
      </c>
      <c r="AK16" s="12">
        <f>'事業計画 (月次)'!AI60*1.08</f>
        <v>43.2</v>
      </c>
      <c r="AL16" s="12">
        <f>'事業計画 (月次)'!AJ60*1.08</f>
        <v>43.2</v>
      </c>
      <c r="AM16" s="12">
        <f>'事業計画 (月次)'!AK60*1.08</f>
        <v>43.2</v>
      </c>
      <c r="AN16" s="12">
        <f>'事業計画 (月次)'!AL60*1.08</f>
        <v>43.2</v>
      </c>
      <c r="AO16" s="12">
        <f>'事業計画 (月次)'!AM60*1.08</f>
        <v>43.2</v>
      </c>
      <c r="AP16" s="12">
        <f>'事業計画 (月次)'!AN60*1.08</f>
        <v>43.2</v>
      </c>
    </row>
    <row r="17" spans="1:42" x14ac:dyDescent="0.15">
      <c r="A17" s="54"/>
      <c r="B17" s="52"/>
      <c r="C17" s="47" t="str">
        <f>'事業計画 (月次)'!C61</f>
        <v>広告宣伝費</v>
      </c>
      <c r="D17" s="47"/>
      <c r="E17" s="39" t="s">
        <v>48</v>
      </c>
      <c r="F17" s="40"/>
      <c r="G17" s="12">
        <v>0</v>
      </c>
      <c r="H17" s="12">
        <f>'事業計画 (月次)'!F61*1.08</f>
        <v>21.6</v>
      </c>
      <c r="I17" s="12">
        <f>'事業計画 (月次)'!G61*1.08</f>
        <v>21.6</v>
      </c>
      <c r="J17" s="12">
        <f>'事業計画 (月次)'!H61*1.08</f>
        <v>21.6</v>
      </c>
      <c r="K17" s="12">
        <f>'事業計画 (月次)'!I61*1.08</f>
        <v>21.6</v>
      </c>
      <c r="L17" s="12">
        <f>'事業計画 (月次)'!J61*1.08</f>
        <v>21.6</v>
      </c>
      <c r="M17" s="12">
        <f>'事業計画 (月次)'!K61*1.08</f>
        <v>21.6</v>
      </c>
      <c r="N17" s="12">
        <f>'事業計画 (月次)'!L61*1.08</f>
        <v>21.6</v>
      </c>
      <c r="O17" s="12">
        <f>'事業計画 (月次)'!M61*1.08</f>
        <v>21.6</v>
      </c>
      <c r="P17" s="12">
        <f>'事業計画 (月次)'!N61*1.08</f>
        <v>21.6</v>
      </c>
      <c r="Q17" s="12">
        <f>'事業計画 (月次)'!O61*1.08</f>
        <v>21.6</v>
      </c>
      <c r="R17" s="12">
        <f>'事業計画 (月次)'!P61*1.08</f>
        <v>21.6</v>
      </c>
      <c r="S17" s="12">
        <f>'事業計画 (月次)'!Q61*1.08</f>
        <v>21.6</v>
      </c>
      <c r="T17" s="12">
        <f>'事業計画 (月次)'!R61*1.08</f>
        <v>54</v>
      </c>
      <c r="U17" s="12">
        <f>'事業計画 (月次)'!S61*1.08</f>
        <v>54</v>
      </c>
      <c r="V17" s="12">
        <f>'事業計画 (月次)'!T61*1.08</f>
        <v>54</v>
      </c>
      <c r="W17" s="12">
        <f>'事業計画 (月次)'!U61*1.08</f>
        <v>54</v>
      </c>
      <c r="X17" s="12">
        <f>'事業計画 (月次)'!V61*1.08</f>
        <v>54</v>
      </c>
      <c r="Y17" s="12">
        <f>'事業計画 (月次)'!W61*1.08</f>
        <v>54</v>
      </c>
      <c r="Z17" s="12">
        <f>'事業計画 (月次)'!X61*1.08</f>
        <v>54</v>
      </c>
      <c r="AA17" s="12">
        <f>'事業計画 (月次)'!Y61*1.08</f>
        <v>54</v>
      </c>
      <c r="AB17" s="12">
        <f>'事業計画 (月次)'!Z61*1.08</f>
        <v>54</v>
      </c>
      <c r="AC17" s="12">
        <f>'事業計画 (月次)'!AA61*1.08</f>
        <v>54</v>
      </c>
      <c r="AD17" s="12">
        <f>'事業計画 (月次)'!AB61*1.08</f>
        <v>54</v>
      </c>
      <c r="AE17" s="12">
        <f>'事業計画 (月次)'!AC61*1.08</f>
        <v>54</v>
      </c>
      <c r="AF17" s="12">
        <f>'事業計画 (月次)'!AD61*1.08</f>
        <v>54</v>
      </c>
      <c r="AG17" s="12">
        <f>'事業計画 (月次)'!AE61*1.08</f>
        <v>54</v>
      </c>
      <c r="AH17" s="12">
        <f>'事業計画 (月次)'!AF61*1.08</f>
        <v>54</v>
      </c>
      <c r="AI17" s="12">
        <f>'事業計画 (月次)'!AG61*1.08</f>
        <v>54</v>
      </c>
      <c r="AJ17" s="12">
        <f>'事業計画 (月次)'!AH61*1.08</f>
        <v>54</v>
      </c>
      <c r="AK17" s="12">
        <f>'事業計画 (月次)'!AI61*1.08</f>
        <v>54</v>
      </c>
      <c r="AL17" s="12">
        <f>'事業計画 (月次)'!AJ61*1.08</f>
        <v>54</v>
      </c>
      <c r="AM17" s="12">
        <f>'事業計画 (月次)'!AK61*1.08</f>
        <v>54</v>
      </c>
      <c r="AN17" s="12">
        <f>'事業計画 (月次)'!AL61*1.08</f>
        <v>54</v>
      </c>
      <c r="AO17" s="12">
        <f>'事業計画 (月次)'!AM61*1.08</f>
        <v>54</v>
      </c>
      <c r="AP17" s="12">
        <f>'事業計画 (月次)'!AN61*1.08</f>
        <v>54</v>
      </c>
    </row>
    <row r="18" spans="1:42" x14ac:dyDescent="0.15">
      <c r="A18" s="54"/>
      <c r="B18" s="52"/>
      <c r="C18" s="47" t="str">
        <f>'事業計画 (月次)'!C62</f>
        <v>交際費</v>
      </c>
      <c r="D18" s="47"/>
      <c r="E18" s="40" t="s">
        <v>46</v>
      </c>
      <c r="F18" s="40"/>
      <c r="G18" s="12">
        <f>'事業計画 (月次)'!F62*1.08</f>
        <v>10.8</v>
      </c>
      <c r="H18" s="12">
        <f>'事業計画 (月次)'!G62*1.08</f>
        <v>10.8</v>
      </c>
      <c r="I18" s="12">
        <f>'事業計画 (月次)'!H62*1.08</f>
        <v>10.8</v>
      </c>
      <c r="J18" s="12">
        <f>'事業計画 (月次)'!I62*1.08</f>
        <v>10.8</v>
      </c>
      <c r="K18" s="12">
        <f>'事業計画 (月次)'!J62*1.08</f>
        <v>10.8</v>
      </c>
      <c r="L18" s="12">
        <f>'事業計画 (月次)'!K62*1.08</f>
        <v>10.8</v>
      </c>
      <c r="M18" s="12">
        <f>'事業計画 (月次)'!L62*1.08</f>
        <v>10.8</v>
      </c>
      <c r="N18" s="12">
        <f>'事業計画 (月次)'!M62*1.08</f>
        <v>10.8</v>
      </c>
      <c r="O18" s="12">
        <f>'事業計画 (月次)'!N62*1.08</f>
        <v>10.8</v>
      </c>
      <c r="P18" s="12">
        <f>'事業計画 (月次)'!O62*1.08</f>
        <v>10.8</v>
      </c>
      <c r="Q18" s="12">
        <f>'事業計画 (月次)'!P62*1.08</f>
        <v>10.8</v>
      </c>
      <c r="R18" s="12">
        <f>'事業計画 (月次)'!Q62*1.08</f>
        <v>10.8</v>
      </c>
      <c r="S18" s="12">
        <f>'事業計画 (月次)'!R62*1.08</f>
        <v>21.6</v>
      </c>
      <c r="T18" s="12">
        <f>'事業計画 (月次)'!S62*1.08</f>
        <v>21.6</v>
      </c>
      <c r="U18" s="12">
        <f>'事業計画 (月次)'!T62*1.08</f>
        <v>21.6</v>
      </c>
      <c r="V18" s="12">
        <f>'事業計画 (月次)'!U62*1.08</f>
        <v>21.6</v>
      </c>
      <c r="W18" s="12">
        <f>'事業計画 (月次)'!V62*1.08</f>
        <v>21.6</v>
      </c>
      <c r="X18" s="12">
        <f>'事業計画 (月次)'!W62*1.08</f>
        <v>21.6</v>
      </c>
      <c r="Y18" s="12">
        <f>'事業計画 (月次)'!X62*1.08</f>
        <v>21.6</v>
      </c>
      <c r="Z18" s="12">
        <f>'事業計画 (月次)'!Y62*1.08</f>
        <v>21.6</v>
      </c>
      <c r="AA18" s="12">
        <f>'事業計画 (月次)'!Z62*1.08</f>
        <v>21.6</v>
      </c>
      <c r="AB18" s="12">
        <f>'事業計画 (月次)'!AA62*1.08</f>
        <v>21.6</v>
      </c>
      <c r="AC18" s="12">
        <f>'事業計画 (月次)'!AB62*1.08</f>
        <v>21.6</v>
      </c>
      <c r="AD18" s="12">
        <f>'事業計画 (月次)'!AC62*1.08</f>
        <v>21.6</v>
      </c>
      <c r="AE18" s="12">
        <f>'事業計画 (月次)'!AD62*1.08</f>
        <v>32.400000000000006</v>
      </c>
      <c r="AF18" s="12">
        <f>'事業計画 (月次)'!AE62*1.08</f>
        <v>32.400000000000006</v>
      </c>
      <c r="AG18" s="12">
        <f>'事業計画 (月次)'!AF62*1.08</f>
        <v>32.400000000000006</v>
      </c>
      <c r="AH18" s="12">
        <f>'事業計画 (月次)'!AG62*1.08</f>
        <v>32.400000000000006</v>
      </c>
      <c r="AI18" s="12">
        <f>'事業計画 (月次)'!AH62*1.08</f>
        <v>32.400000000000006</v>
      </c>
      <c r="AJ18" s="12">
        <f>'事業計画 (月次)'!AI62*1.08</f>
        <v>32.400000000000006</v>
      </c>
      <c r="AK18" s="12">
        <f>'事業計画 (月次)'!AJ62*1.08</f>
        <v>32.400000000000006</v>
      </c>
      <c r="AL18" s="12">
        <f>'事業計画 (月次)'!AK62*1.08</f>
        <v>32.400000000000006</v>
      </c>
      <c r="AM18" s="12">
        <f>'事業計画 (月次)'!AL62*1.08</f>
        <v>32.400000000000006</v>
      </c>
      <c r="AN18" s="12">
        <f>'事業計画 (月次)'!AM62*1.08</f>
        <v>32.400000000000006</v>
      </c>
      <c r="AO18" s="12">
        <f>'事業計画 (月次)'!AN62*1.08</f>
        <v>32.400000000000006</v>
      </c>
      <c r="AP18" s="12">
        <f>'事業計画 (月次)'!AO62*1.08</f>
        <v>32.400000000000006</v>
      </c>
    </row>
    <row r="19" spans="1:42" x14ac:dyDescent="0.15">
      <c r="A19" s="54"/>
      <c r="B19" s="52"/>
      <c r="C19" s="47" t="str">
        <f>'事業計画 (月次)'!C63</f>
        <v>会議費</v>
      </c>
      <c r="D19" s="47"/>
      <c r="E19" s="40" t="s">
        <v>46</v>
      </c>
      <c r="F19" s="40"/>
      <c r="G19" s="12">
        <f>'事業計画 (月次)'!F63*1.08</f>
        <v>10.8</v>
      </c>
      <c r="H19" s="12">
        <f>'事業計画 (月次)'!G63*1.08</f>
        <v>10.8</v>
      </c>
      <c r="I19" s="12">
        <f>'事業計画 (月次)'!H63*1.08</f>
        <v>10.8</v>
      </c>
      <c r="J19" s="12">
        <f>'事業計画 (月次)'!I63*1.08</f>
        <v>10.8</v>
      </c>
      <c r="K19" s="12">
        <f>'事業計画 (月次)'!J63*1.08</f>
        <v>10.8</v>
      </c>
      <c r="L19" s="12">
        <f>'事業計画 (月次)'!K63*1.08</f>
        <v>10.8</v>
      </c>
      <c r="M19" s="12">
        <f>'事業計画 (月次)'!L63*1.08</f>
        <v>10.8</v>
      </c>
      <c r="N19" s="12">
        <f>'事業計画 (月次)'!M63*1.08</f>
        <v>10.8</v>
      </c>
      <c r="O19" s="12">
        <f>'事業計画 (月次)'!N63*1.08</f>
        <v>10.8</v>
      </c>
      <c r="P19" s="12">
        <f>'事業計画 (月次)'!O63*1.08</f>
        <v>10.8</v>
      </c>
      <c r="Q19" s="12">
        <f>'事業計画 (月次)'!P63*1.08</f>
        <v>10.8</v>
      </c>
      <c r="R19" s="12">
        <f>'事業計画 (月次)'!Q63*1.08</f>
        <v>10.8</v>
      </c>
      <c r="S19" s="12">
        <f>'事業計画 (月次)'!R63*1.08</f>
        <v>21.6</v>
      </c>
      <c r="T19" s="12">
        <f>'事業計画 (月次)'!S63*1.08</f>
        <v>21.6</v>
      </c>
      <c r="U19" s="12">
        <f>'事業計画 (月次)'!T63*1.08</f>
        <v>21.6</v>
      </c>
      <c r="V19" s="12">
        <f>'事業計画 (月次)'!U63*1.08</f>
        <v>21.6</v>
      </c>
      <c r="W19" s="12">
        <f>'事業計画 (月次)'!V63*1.08</f>
        <v>21.6</v>
      </c>
      <c r="X19" s="12">
        <f>'事業計画 (月次)'!W63*1.08</f>
        <v>21.6</v>
      </c>
      <c r="Y19" s="12">
        <f>'事業計画 (月次)'!X63*1.08</f>
        <v>21.6</v>
      </c>
      <c r="Z19" s="12">
        <f>'事業計画 (月次)'!Y63*1.08</f>
        <v>21.6</v>
      </c>
      <c r="AA19" s="12">
        <f>'事業計画 (月次)'!Z63*1.08</f>
        <v>21.6</v>
      </c>
      <c r="AB19" s="12">
        <f>'事業計画 (月次)'!AA63*1.08</f>
        <v>21.6</v>
      </c>
      <c r="AC19" s="12">
        <f>'事業計画 (月次)'!AB63*1.08</f>
        <v>21.6</v>
      </c>
      <c r="AD19" s="12">
        <f>'事業計画 (月次)'!AC63*1.08</f>
        <v>21.6</v>
      </c>
      <c r="AE19" s="12">
        <f>'事業計画 (月次)'!AD63*1.08</f>
        <v>32.400000000000006</v>
      </c>
      <c r="AF19" s="12">
        <f>'事業計画 (月次)'!AE63*1.08</f>
        <v>32.400000000000006</v>
      </c>
      <c r="AG19" s="12">
        <f>'事業計画 (月次)'!AF63*1.08</f>
        <v>32.400000000000006</v>
      </c>
      <c r="AH19" s="12">
        <f>'事業計画 (月次)'!AG63*1.08</f>
        <v>32.400000000000006</v>
      </c>
      <c r="AI19" s="12">
        <f>'事業計画 (月次)'!AH63*1.08</f>
        <v>32.400000000000006</v>
      </c>
      <c r="AJ19" s="12">
        <f>'事業計画 (月次)'!AI63*1.08</f>
        <v>32.400000000000006</v>
      </c>
      <c r="AK19" s="12">
        <f>'事業計画 (月次)'!AJ63*1.08</f>
        <v>32.400000000000006</v>
      </c>
      <c r="AL19" s="12">
        <f>'事業計画 (月次)'!AK63*1.08</f>
        <v>32.400000000000006</v>
      </c>
      <c r="AM19" s="12">
        <f>'事業計画 (月次)'!AL63*1.08</f>
        <v>32.400000000000006</v>
      </c>
      <c r="AN19" s="12">
        <f>'事業計画 (月次)'!AM63*1.08</f>
        <v>32.400000000000006</v>
      </c>
      <c r="AO19" s="12">
        <f>'事業計画 (月次)'!AN63*1.08</f>
        <v>32.400000000000006</v>
      </c>
      <c r="AP19" s="12">
        <f>'事業計画 (月次)'!AO63*1.08</f>
        <v>32.400000000000006</v>
      </c>
    </row>
    <row r="20" spans="1:42" x14ac:dyDescent="0.15">
      <c r="A20" s="54"/>
      <c r="B20" s="52"/>
      <c r="C20" s="47" t="str">
        <f>'事業計画 (月次)'!C64</f>
        <v>保険料</v>
      </c>
      <c r="D20" s="47"/>
      <c r="E20" s="39" t="s">
        <v>49</v>
      </c>
      <c r="F20" s="40"/>
      <c r="G20" s="12">
        <f>('事業計画 (月次)'!F64+'事業計画 (月次)'!G64)*1.08</f>
        <v>10.8</v>
      </c>
      <c r="H20" s="12">
        <f>'事業計画 (月次)'!H64*1.08</f>
        <v>5.4</v>
      </c>
      <c r="I20" s="12">
        <f>'事業計画 (月次)'!I64*1.08</f>
        <v>5.4</v>
      </c>
      <c r="J20" s="12">
        <f>'事業計画 (月次)'!J64*1.08</f>
        <v>5.4</v>
      </c>
      <c r="K20" s="12">
        <f>'事業計画 (月次)'!K64*1.08</f>
        <v>5.4</v>
      </c>
      <c r="L20" s="12">
        <f>'事業計画 (月次)'!L64*1.08</f>
        <v>5.4</v>
      </c>
      <c r="M20" s="12">
        <f>'事業計画 (月次)'!M64*1.08</f>
        <v>5.4</v>
      </c>
      <c r="N20" s="12">
        <f>'事業計画 (月次)'!N64*1.08</f>
        <v>5.4</v>
      </c>
      <c r="O20" s="12">
        <f>'事業計画 (月次)'!O64*1.08</f>
        <v>5.4</v>
      </c>
      <c r="P20" s="12">
        <f>'事業計画 (月次)'!P64*1.08</f>
        <v>5.4</v>
      </c>
      <c r="Q20" s="12">
        <f>'事業計画 (月次)'!Q64*1.08</f>
        <v>5.4</v>
      </c>
      <c r="R20" s="12">
        <f>'事業計画 (月次)'!R64*1.08</f>
        <v>8.64</v>
      </c>
      <c r="S20" s="12">
        <f>'事業計画 (月次)'!S64*1.08</f>
        <v>8.64</v>
      </c>
      <c r="T20" s="12">
        <f>'事業計画 (月次)'!T64*1.08</f>
        <v>8.64</v>
      </c>
      <c r="U20" s="12">
        <f>'事業計画 (月次)'!U64*1.08</f>
        <v>8.64</v>
      </c>
      <c r="V20" s="12">
        <f>'事業計画 (月次)'!V64*1.08</f>
        <v>8.64</v>
      </c>
      <c r="W20" s="12">
        <f>'事業計画 (月次)'!W64*1.08</f>
        <v>8.64</v>
      </c>
      <c r="X20" s="12">
        <f>'事業計画 (月次)'!X64*1.08</f>
        <v>8.64</v>
      </c>
      <c r="Y20" s="12">
        <f>'事業計画 (月次)'!Y64*1.08</f>
        <v>8.64</v>
      </c>
      <c r="Z20" s="12">
        <f>'事業計画 (月次)'!Z64*1.08</f>
        <v>8.64</v>
      </c>
      <c r="AA20" s="12">
        <f>'事業計画 (月次)'!AA64*1.08</f>
        <v>8.64</v>
      </c>
      <c r="AB20" s="12">
        <f>'事業計画 (月次)'!AB64*1.08</f>
        <v>8.64</v>
      </c>
      <c r="AC20" s="12">
        <f>'事業計画 (月次)'!AC64*1.08</f>
        <v>8.64</v>
      </c>
      <c r="AD20" s="12">
        <f>'事業計画 (月次)'!AD64*1.08</f>
        <v>10.8</v>
      </c>
      <c r="AE20" s="12">
        <f>'事業計画 (月次)'!AE64*1.08</f>
        <v>10.8</v>
      </c>
      <c r="AF20" s="12">
        <f>'事業計画 (月次)'!AF64*1.08</f>
        <v>10.8</v>
      </c>
      <c r="AG20" s="12">
        <f>'事業計画 (月次)'!AG64*1.08</f>
        <v>10.8</v>
      </c>
      <c r="AH20" s="12">
        <f>'事業計画 (月次)'!AH64*1.08</f>
        <v>10.8</v>
      </c>
      <c r="AI20" s="12">
        <f>'事業計画 (月次)'!AI64*1.08</f>
        <v>10.8</v>
      </c>
      <c r="AJ20" s="12">
        <f>'事業計画 (月次)'!AJ64*1.08</f>
        <v>10.8</v>
      </c>
      <c r="AK20" s="12">
        <f>'事業計画 (月次)'!AK64*1.08</f>
        <v>10.8</v>
      </c>
      <c r="AL20" s="12">
        <f>'事業計画 (月次)'!AL64*1.08</f>
        <v>10.8</v>
      </c>
      <c r="AM20" s="12">
        <f>'事業計画 (月次)'!AM64*1.08</f>
        <v>10.8</v>
      </c>
      <c r="AN20" s="12">
        <f>'事業計画 (月次)'!AN64*1.08</f>
        <v>10.8</v>
      </c>
      <c r="AO20" s="12">
        <f>'事業計画 (月次)'!AO64*1.08</f>
        <v>10.8</v>
      </c>
      <c r="AP20" s="12">
        <f>AO20</f>
        <v>10.8</v>
      </c>
    </row>
    <row r="21" spans="1:42" x14ac:dyDescent="0.15">
      <c r="A21" s="54"/>
      <c r="B21" s="52"/>
      <c r="C21" s="47" t="str">
        <f>'事業計画 (月次)'!C65</f>
        <v>通信費</v>
      </c>
      <c r="D21" s="47"/>
      <c r="E21" s="39" t="s">
        <v>48</v>
      </c>
      <c r="F21" s="40"/>
      <c r="G21" s="12">
        <v>0</v>
      </c>
      <c r="H21" s="12">
        <f>'事業計画 (月次)'!F65*1.08</f>
        <v>8.64</v>
      </c>
      <c r="I21" s="12">
        <f>'事業計画 (月次)'!G65*1.08</f>
        <v>8.64</v>
      </c>
      <c r="J21" s="12">
        <f>'事業計画 (月次)'!H65*1.08</f>
        <v>8.64</v>
      </c>
      <c r="K21" s="12">
        <f>'事業計画 (月次)'!I65*1.08</f>
        <v>8.64</v>
      </c>
      <c r="L21" s="12">
        <f>'事業計画 (月次)'!J65*1.08</f>
        <v>8.64</v>
      </c>
      <c r="M21" s="12">
        <f>'事業計画 (月次)'!K65*1.08</f>
        <v>8.64</v>
      </c>
      <c r="N21" s="12">
        <f>'事業計画 (月次)'!L65*1.08</f>
        <v>8.64</v>
      </c>
      <c r="O21" s="12">
        <f>'事業計画 (月次)'!M65*1.08</f>
        <v>8.64</v>
      </c>
      <c r="P21" s="12">
        <f>'事業計画 (月次)'!N65*1.08</f>
        <v>8.64</v>
      </c>
      <c r="Q21" s="12">
        <f>'事業計画 (月次)'!O65*1.08</f>
        <v>16.200000000000003</v>
      </c>
      <c r="R21" s="12">
        <f>'事業計画 (月次)'!P65*1.08</f>
        <v>16.200000000000003</v>
      </c>
      <c r="S21" s="12">
        <f>'事業計画 (月次)'!Q65*1.08</f>
        <v>16.200000000000003</v>
      </c>
      <c r="T21" s="12">
        <f>'事業計画 (月次)'!R65*1.08</f>
        <v>16.200000000000003</v>
      </c>
      <c r="U21" s="12">
        <f>'事業計画 (月次)'!S65*1.08</f>
        <v>16.200000000000003</v>
      </c>
      <c r="V21" s="12">
        <f>'事業計画 (月次)'!T65*1.08</f>
        <v>16.200000000000003</v>
      </c>
      <c r="W21" s="12">
        <f>'事業計画 (月次)'!U65*1.08</f>
        <v>16.200000000000003</v>
      </c>
      <c r="X21" s="12">
        <f>'事業計画 (月次)'!V65*1.08</f>
        <v>16.200000000000003</v>
      </c>
      <c r="Y21" s="12">
        <f>'事業計画 (月次)'!W65*1.08</f>
        <v>16.200000000000003</v>
      </c>
      <c r="Z21" s="12">
        <f>'事業計画 (月次)'!X65*1.08</f>
        <v>16.200000000000003</v>
      </c>
      <c r="AA21" s="12">
        <f>'事業計画 (月次)'!Y65*1.08</f>
        <v>16.200000000000003</v>
      </c>
      <c r="AB21" s="12">
        <f>'事業計画 (月次)'!Z65*1.08</f>
        <v>16.200000000000003</v>
      </c>
      <c r="AC21" s="12">
        <f>'事業計画 (月次)'!AA65*1.08</f>
        <v>21.6</v>
      </c>
      <c r="AD21" s="12">
        <f>'事業計画 (月次)'!AB65*1.08</f>
        <v>21.6</v>
      </c>
      <c r="AE21" s="12">
        <f>'事業計画 (月次)'!AC65*1.08</f>
        <v>21.6</v>
      </c>
      <c r="AF21" s="12">
        <f>'事業計画 (月次)'!AD65*1.08</f>
        <v>21.6</v>
      </c>
      <c r="AG21" s="12">
        <f>'事業計画 (月次)'!AE65*1.08</f>
        <v>21.6</v>
      </c>
      <c r="AH21" s="12">
        <f>'事業計画 (月次)'!AF65*1.08</f>
        <v>21.6</v>
      </c>
      <c r="AI21" s="12">
        <f>'事業計画 (月次)'!AG65*1.08</f>
        <v>21.6</v>
      </c>
      <c r="AJ21" s="12">
        <f>'事業計画 (月次)'!AH65*1.08</f>
        <v>21.6</v>
      </c>
      <c r="AK21" s="12">
        <f>'事業計画 (月次)'!AI65*1.08</f>
        <v>21.6</v>
      </c>
      <c r="AL21" s="12">
        <f>'事業計画 (月次)'!AJ65*1.08</f>
        <v>21.6</v>
      </c>
      <c r="AM21" s="12">
        <f>'事業計画 (月次)'!AK65*1.08</f>
        <v>21.6</v>
      </c>
      <c r="AN21" s="12">
        <f>'事業計画 (月次)'!AL65*1.08</f>
        <v>21.6</v>
      </c>
      <c r="AO21" s="12">
        <f>'事業計画 (月次)'!AM65*1.08</f>
        <v>21.6</v>
      </c>
      <c r="AP21" s="12">
        <f>'事業計画 (月次)'!AN65*1.08</f>
        <v>21.6</v>
      </c>
    </row>
    <row r="22" spans="1:42" x14ac:dyDescent="0.15">
      <c r="A22" s="54"/>
      <c r="B22" s="52"/>
      <c r="C22" s="47" t="str">
        <f>'事業計画 (月次)'!C66</f>
        <v>消耗品費</v>
      </c>
      <c r="D22" s="47"/>
      <c r="E22" s="39" t="s">
        <v>46</v>
      </c>
      <c r="F22" s="40"/>
      <c r="G22" s="12">
        <f>'事業計画 (月次)'!F66*1.08</f>
        <v>10.8</v>
      </c>
      <c r="H22" s="12">
        <f>'事業計画 (月次)'!G66*1.08</f>
        <v>10.8</v>
      </c>
      <c r="I22" s="12">
        <f>'事業計画 (月次)'!H66*1.08</f>
        <v>10.8</v>
      </c>
      <c r="J22" s="12">
        <f>'事業計画 (月次)'!I66*1.08</f>
        <v>10.8</v>
      </c>
      <c r="K22" s="12">
        <f>'事業計画 (月次)'!J66*1.08</f>
        <v>10.8</v>
      </c>
      <c r="L22" s="12">
        <f>'事業計画 (月次)'!K66*1.08</f>
        <v>10.8</v>
      </c>
      <c r="M22" s="12">
        <f>'事業計画 (月次)'!L66*1.08</f>
        <v>10.8</v>
      </c>
      <c r="N22" s="12">
        <f>'事業計画 (月次)'!M66*1.08</f>
        <v>10.8</v>
      </c>
      <c r="O22" s="12">
        <f>'事業計画 (月次)'!N66*1.08</f>
        <v>10.8</v>
      </c>
      <c r="P22" s="12">
        <f>'事業計画 (月次)'!O66*1.08</f>
        <v>10.8</v>
      </c>
      <c r="Q22" s="12">
        <f>'事業計画 (月次)'!P66*1.08</f>
        <v>10.8</v>
      </c>
      <c r="R22" s="12">
        <f>'事業計画 (月次)'!Q66*1.08</f>
        <v>10.8</v>
      </c>
      <c r="S22" s="12">
        <f>'事業計画 (月次)'!R66*1.08</f>
        <v>10.8</v>
      </c>
      <c r="T22" s="12">
        <f>'事業計画 (月次)'!S66*1.08</f>
        <v>10.8</v>
      </c>
      <c r="U22" s="12">
        <f>'事業計画 (月次)'!T66*1.08</f>
        <v>10.8</v>
      </c>
      <c r="V22" s="12">
        <f>'事業計画 (月次)'!U66*1.08</f>
        <v>10.8</v>
      </c>
      <c r="W22" s="12">
        <f>'事業計画 (月次)'!V66*1.08</f>
        <v>10.8</v>
      </c>
      <c r="X22" s="12">
        <f>'事業計画 (月次)'!W66*1.08</f>
        <v>10.8</v>
      </c>
      <c r="Y22" s="12">
        <f>'事業計画 (月次)'!X66*1.08</f>
        <v>10.8</v>
      </c>
      <c r="Z22" s="12">
        <f>'事業計画 (月次)'!Y66*1.08</f>
        <v>10.8</v>
      </c>
      <c r="AA22" s="12">
        <f>'事業計画 (月次)'!Z66*1.08</f>
        <v>10.8</v>
      </c>
      <c r="AB22" s="12">
        <f>'事業計画 (月次)'!AA66*1.08</f>
        <v>10.8</v>
      </c>
      <c r="AC22" s="12">
        <f>'事業計画 (月次)'!AB66*1.08</f>
        <v>10.8</v>
      </c>
      <c r="AD22" s="12">
        <f>'事業計画 (月次)'!AC66*1.08</f>
        <v>10.8</v>
      </c>
      <c r="AE22" s="12">
        <f>'事業計画 (月次)'!AD66*1.08</f>
        <v>10.8</v>
      </c>
      <c r="AF22" s="12">
        <f>'事業計画 (月次)'!AE66*1.08</f>
        <v>10.8</v>
      </c>
      <c r="AG22" s="12">
        <f>'事業計画 (月次)'!AF66*1.08</f>
        <v>10.8</v>
      </c>
      <c r="AH22" s="12">
        <f>'事業計画 (月次)'!AG66*1.08</f>
        <v>10.8</v>
      </c>
      <c r="AI22" s="12">
        <f>'事業計画 (月次)'!AH66*1.08</f>
        <v>10.8</v>
      </c>
      <c r="AJ22" s="12">
        <f>'事業計画 (月次)'!AI66*1.08</f>
        <v>10.8</v>
      </c>
      <c r="AK22" s="12">
        <f>'事業計画 (月次)'!AJ66*1.08</f>
        <v>10.8</v>
      </c>
      <c r="AL22" s="12">
        <f>'事業計画 (月次)'!AK66*1.08</f>
        <v>10.8</v>
      </c>
      <c r="AM22" s="12">
        <f>'事業計画 (月次)'!AL66*1.08</f>
        <v>10.8</v>
      </c>
      <c r="AN22" s="12">
        <f>'事業計画 (月次)'!AM66*1.08</f>
        <v>10.8</v>
      </c>
      <c r="AO22" s="12">
        <f>'事業計画 (月次)'!AN66*1.08</f>
        <v>10.8</v>
      </c>
      <c r="AP22" s="12">
        <f>'事業計画 (月次)'!AO66*1.08</f>
        <v>10.8</v>
      </c>
    </row>
    <row r="23" spans="1:42" x14ac:dyDescent="0.15">
      <c r="A23" s="54"/>
      <c r="B23" s="52"/>
      <c r="C23" s="47" t="str">
        <f>'事業計画 (月次)'!C67</f>
        <v>新聞図書費</v>
      </c>
      <c r="D23" s="47"/>
      <c r="E23" s="39" t="s">
        <v>46</v>
      </c>
      <c r="F23" s="40"/>
      <c r="G23" s="12">
        <f>'事業計画 (月次)'!F67*1.08</f>
        <v>5.4</v>
      </c>
      <c r="H23" s="12">
        <f>'事業計画 (月次)'!G67*1.08</f>
        <v>5.4</v>
      </c>
      <c r="I23" s="12">
        <f>'事業計画 (月次)'!H67*1.08</f>
        <v>5.4</v>
      </c>
      <c r="J23" s="12">
        <f>'事業計画 (月次)'!I67*1.08</f>
        <v>5.4</v>
      </c>
      <c r="K23" s="12">
        <f>'事業計画 (月次)'!J67*1.08</f>
        <v>5.4</v>
      </c>
      <c r="L23" s="12">
        <f>'事業計画 (月次)'!K67*1.08</f>
        <v>5.4</v>
      </c>
      <c r="M23" s="12">
        <f>'事業計画 (月次)'!L67*1.08</f>
        <v>5.4</v>
      </c>
      <c r="N23" s="12">
        <f>'事業計画 (月次)'!M67*1.08</f>
        <v>5.4</v>
      </c>
      <c r="O23" s="12">
        <f>'事業計画 (月次)'!N67*1.08</f>
        <v>5.4</v>
      </c>
      <c r="P23" s="12">
        <f>'事業計画 (月次)'!O67*1.08</f>
        <v>5.4</v>
      </c>
      <c r="Q23" s="12">
        <f>'事業計画 (月次)'!P67*1.08</f>
        <v>5.4</v>
      </c>
      <c r="R23" s="12">
        <f>'事業計画 (月次)'!Q67*1.08</f>
        <v>5.4</v>
      </c>
      <c r="S23" s="12">
        <f>'事業計画 (月次)'!R67*1.08</f>
        <v>10.8</v>
      </c>
      <c r="T23" s="12">
        <f>'事業計画 (月次)'!S67*1.08</f>
        <v>10.8</v>
      </c>
      <c r="U23" s="12">
        <f>'事業計画 (月次)'!T67*1.08</f>
        <v>10.8</v>
      </c>
      <c r="V23" s="12">
        <f>'事業計画 (月次)'!U67*1.08</f>
        <v>10.8</v>
      </c>
      <c r="W23" s="12">
        <f>'事業計画 (月次)'!V67*1.08</f>
        <v>10.8</v>
      </c>
      <c r="X23" s="12">
        <f>'事業計画 (月次)'!W67*1.08</f>
        <v>10.8</v>
      </c>
      <c r="Y23" s="12">
        <f>'事業計画 (月次)'!X67*1.08</f>
        <v>10.8</v>
      </c>
      <c r="Z23" s="12">
        <f>'事業計画 (月次)'!Y67*1.08</f>
        <v>10.8</v>
      </c>
      <c r="AA23" s="12">
        <f>'事業計画 (月次)'!Z67*1.08</f>
        <v>10.8</v>
      </c>
      <c r="AB23" s="12">
        <f>'事業計画 (月次)'!AA67*1.08</f>
        <v>10.8</v>
      </c>
      <c r="AC23" s="12">
        <f>'事業計画 (月次)'!AB67*1.08</f>
        <v>10.8</v>
      </c>
      <c r="AD23" s="12">
        <f>'事業計画 (月次)'!AC67*1.08</f>
        <v>10.8</v>
      </c>
      <c r="AE23" s="12">
        <f>'事業計画 (月次)'!AD67*1.08</f>
        <v>10.8</v>
      </c>
      <c r="AF23" s="12">
        <f>'事業計画 (月次)'!AE67*1.08</f>
        <v>10.8</v>
      </c>
      <c r="AG23" s="12">
        <f>'事業計画 (月次)'!AF67*1.08</f>
        <v>10.8</v>
      </c>
      <c r="AH23" s="12">
        <f>'事業計画 (月次)'!AG67*1.08</f>
        <v>10.8</v>
      </c>
      <c r="AI23" s="12">
        <f>'事業計画 (月次)'!AH67*1.08</f>
        <v>10.8</v>
      </c>
      <c r="AJ23" s="12">
        <f>'事業計画 (月次)'!AI67*1.08</f>
        <v>10.8</v>
      </c>
      <c r="AK23" s="12">
        <f>'事業計画 (月次)'!AJ67*1.08</f>
        <v>10.8</v>
      </c>
      <c r="AL23" s="12">
        <f>'事業計画 (月次)'!AK67*1.08</f>
        <v>10.8</v>
      </c>
      <c r="AM23" s="12">
        <f>'事業計画 (月次)'!AL67*1.08</f>
        <v>10.8</v>
      </c>
      <c r="AN23" s="12">
        <f>'事業計画 (月次)'!AM67*1.08</f>
        <v>10.8</v>
      </c>
      <c r="AO23" s="12">
        <f>'事業計画 (月次)'!AN67*1.08</f>
        <v>10.8</v>
      </c>
      <c r="AP23" s="12">
        <f>'事業計画 (月次)'!AO67*1.08</f>
        <v>10.8</v>
      </c>
    </row>
    <row r="24" spans="1:42" x14ac:dyDescent="0.15">
      <c r="A24" s="54"/>
      <c r="B24" s="52"/>
      <c r="C24" s="47" t="str">
        <f>'事業計画 (月次)'!C68</f>
        <v>諸会費</v>
      </c>
      <c r="D24" s="47"/>
      <c r="E24" s="39" t="s">
        <v>46</v>
      </c>
      <c r="F24" s="40"/>
      <c r="G24" s="12">
        <f>'事業計画 (月次)'!F68*1.08</f>
        <v>5.4</v>
      </c>
      <c r="H24" s="12">
        <f>'事業計画 (月次)'!G68*1.08</f>
        <v>5.4</v>
      </c>
      <c r="I24" s="12">
        <f>'事業計画 (月次)'!H68*1.08</f>
        <v>5.4</v>
      </c>
      <c r="J24" s="12">
        <f>'事業計画 (月次)'!I68*1.08</f>
        <v>5.4</v>
      </c>
      <c r="K24" s="12">
        <f>'事業計画 (月次)'!J68*1.08</f>
        <v>5.4</v>
      </c>
      <c r="L24" s="12">
        <f>'事業計画 (月次)'!K68*1.08</f>
        <v>5.4</v>
      </c>
      <c r="M24" s="12">
        <f>'事業計画 (月次)'!L68*1.08</f>
        <v>5.4</v>
      </c>
      <c r="N24" s="12">
        <f>'事業計画 (月次)'!M68*1.08</f>
        <v>5.4</v>
      </c>
      <c r="O24" s="12">
        <f>'事業計画 (月次)'!N68*1.08</f>
        <v>5.4</v>
      </c>
      <c r="P24" s="12">
        <f>'事業計画 (月次)'!O68*1.08</f>
        <v>5.4</v>
      </c>
      <c r="Q24" s="12">
        <f>'事業計画 (月次)'!P68*1.08</f>
        <v>5.4</v>
      </c>
      <c r="R24" s="12">
        <f>'事業計画 (月次)'!Q68*1.08</f>
        <v>5.4</v>
      </c>
      <c r="S24" s="12">
        <f>'事業計画 (月次)'!R68*1.08</f>
        <v>5.4</v>
      </c>
      <c r="T24" s="12">
        <f>'事業計画 (月次)'!S68*1.08</f>
        <v>5.4</v>
      </c>
      <c r="U24" s="12">
        <f>'事業計画 (月次)'!T68*1.08</f>
        <v>5.4</v>
      </c>
      <c r="V24" s="12">
        <f>'事業計画 (月次)'!U68*1.08</f>
        <v>5.4</v>
      </c>
      <c r="W24" s="12">
        <f>'事業計画 (月次)'!V68*1.08</f>
        <v>5.4</v>
      </c>
      <c r="X24" s="12">
        <f>'事業計画 (月次)'!W68*1.08</f>
        <v>5.4</v>
      </c>
      <c r="Y24" s="12">
        <f>'事業計画 (月次)'!X68*1.08</f>
        <v>5.4</v>
      </c>
      <c r="Z24" s="12">
        <f>'事業計画 (月次)'!Y68*1.08</f>
        <v>5.4</v>
      </c>
      <c r="AA24" s="12">
        <f>'事業計画 (月次)'!Z68*1.08</f>
        <v>5.4</v>
      </c>
      <c r="AB24" s="12">
        <f>'事業計画 (月次)'!AA68*1.08</f>
        <v>5.4</v>
      </c>
      <c r="AC24" s="12">
        <f>'事業計画 (月次)'!AB68*1.08</f>
        <v>5.4</v>
      </c>
      <c r="AD24" s="12">
        <f>'事業計画 (月次)'!AC68*1.08</f>
        <v>5.4</v>
      </c>
      <c r="AE24" s="12">
        <f>'事業計画 (月次)'!AD68*1.08</f>
        <v>5.4</v>
      </c>
      <c r="AF24" s="12">
        <f>'事業計画 (月次)'!AE68*1.08</f>
        <v>5.4</v>
      </c>
      <c r="AG24" s="12">
        <f>'事業計画 (月次)'!AF68*1.08</f>
        <v>5.4</v>
      </c>
      <c r="AH24" s="12">
        <f>'事業計画 (月次)'!AG68*1.08</f>
        <v>5.4</v>
      </c>
      <c r="AI24" s="12">
        <f>'事業計画 (月次)'!AH68*1.08</f>
        <v>5.4</v>
      </c>
      <c r="AJ24" s="12">
        <f>'事業計画 (月次)'!AI68*1.08</f>
        <v>5.4</v>
      </c>
      <c r="AK24" s="12">
        <f>'事業計画 (月次)'!AJ68*1.08</f>
        <v>5.4</v>
      </c>
      <c r="AL24" s="12">
        <f>'事業計画 (月次)'!AK68*1.08</f>
        <v>5.4</v>
      </c>
      <c r="AM24" s="12">
        <f>'事業計画 (月次)'!AL68*1.08</f>
        <v>5.4</v>
      </c>
      <c r="AN24" s="12">
        <f>'事業計画 (月次)'!AM68*1.08</f>
        <v>5.4</v>
      </c>
      <c r="AO24" s="12">
        <f>'事業計画 (月次)'!AN68*1.08</f>
        <v>5.4</v>
      </c>
      <c r="AP24" s="12">
        <f>'事業計画 (月次)'!AO68*1.08</f>
        <v>5.4</v>
      </c>
    </row>
    <row r="25" spans="1:42" x14ac:dyDescent="0.15">
      <c r="A25" s="54"/>
      <c r="B25" s="52"/>
      <c r="C25" s="47" t="str">
        <f>'事業計画 (月次)'!C69</f>
        <v>租税公課</v>
      </c>
      <c r="D25" s="47"/>
      <c r="E25" s="39" t="s">
        <v>46</v>
      </c>
      <c r="F25" s="40"/>
      <c r="G25" s="12">
        <f>'事業計画 (月次)'!F69*1.08</f>
        <v>5.4</v>
      </c>
      <c r="H25" s="12">
        <f>'事業計画 (月次)'!G69*1.08</f>
        <v>5.4</v>
      </c>
      <c r="I25" s="12">
        <f>'事業計画 (月次)'!H69*1.08</f>
        <v>5.4</v>
      </c>
      <c r="J25" s="12">
        <f>'事業計画 (月次)'!I69*1.08</f>
        <v>5.4</v>
      </c>
      <c r="K25" s="12">
        <f>'事業計画 (月次)'!J69*1.08</f>
        <v>5.4</v>
      </c>
      <c r="L25" s="12">
        <f>'事業計画 (月次)'!K69*1.08</f>
        <v>5.4</v>
      </c>
      <c r="M25" s="12">
        <f>'事業計画 (月次)'!L69*1.08</f>
        <v>5.4</v>
      </c>
      <c r="N25" s="12">
        <f>'事業計画 (月次)'!M69*1.08</f>
        <v>5.4</v>
      </c>
      <c r="O25" s="12">
        <f>'事業計画 (月次)'!N69*1.08</f>
        <v>5.4</v>
      </c>
      <c r="P25" s="12">
        <f>'事業計画 (月次)'!O69*1.08</f>
        <v>5.4</v>
      </c>
      <c r="Q25" s="12">
        <f>'事業計画 (月次)'!P69*1.08</f>
        <v>5.4</v>
      </c>
      <c r="R25" s="12">
        <f>'事業計画 (月次)'!Q69*1.08</f>
        <v>5.4</v>
      </c>
      <c r="S25" s="12">
        <f>'事業計画 (月次)'!R69*1.08</f>
        <v>10.8</v>
      </c>
      <c r="T25" s="12">
        <f>'事業計画 (月次)'!S69*1.08</f>
        <v>10.8</v>
      </c>
      <c r="U25" s="12">
        <f>'事業計画 (月次)'!T69*1.08</f>
        <v>10.8</v>
      </c>
      <c r="V25" s="12">
        <f>'事業計画 (月次)'!U69*1.08</f>
        <v>10.8</v>
      </c>
      <c r="W25" s="12">
        <f>'事業計画 (月次)'!V69*1.08</f>
        <v>10.8</v>
      </c>
      <c r="X25" s="12">
        <f>'事業計画 (月次)'!W69*1.08</f>
        <v>10.8</v>
      </c>
      <c r="Y25" s="12">
        <f>'事業計画 (月次)'!X69*1.08</f>
        <v>10.8</v>
      </c>
      <c r="Z25" s="12">
        <f>'事業計画 (月次)'!Y69*1.08</f>
        <v>10.8</v>
      </c>
      <c r="AA25" s="12">
        <f>'事業計画 (月次)'!Z69*1.08</f>
        <v>10.8</v>
      </c>
      <c r="AB25" s="12">
        <f>'事業計画 (月次)'!AA69*1.08</f>
        <v>10.8</v>
      </c>
      <c r="AC25" s="12">
        <f>'事業計画 (月次)'!AB69*1.08</f>
        <v>10.8</v>
      </c>
      <c r="AD25" s="12">
        <f>'事業計画 (月次)'!AC69*1.08</f>
        <v>10.8</v>
      </c>
      <c r="AE25" s="12">
        <f>'事業計画 (月次)'!AD69*1.08</f>
        <v>10.8</v>
      </c>
      <c r="AF25" s="12">
        <f>'事業計画 (月次)'!AE69*1.08</f>
        <v>10.8</v>
      </c>
      <c r="AG25" s="12">
        <f>'事業計画 (月次)'!AF69*1.08</f>
        <v>10.8</v>
      </c>
      <c r="AH25" s="12">
        <f>'事業計画 (月次)'!AG69*1.08</f>
        <v>10.8</v>
      </c>
      <c r="AI25" s="12">
        <f>'事業計画 (月次)'!AH69*1.08</f>
        <v>10.8</v>
      </c>
      <c r="AJ25" s="12">
        <f>'事業計画 (月次)'!AI69*1.08</f>
        <v>10.8</v>
      </c>
      <c r="AK25" s="12">
        <f>'事業計画 (月次)'!AJ69*1.08</f>
        <v>10.8</v>
      </c>
      <c r="AL25" s="12">
        <f>'事業計画 (月次)'!AK69*1.08</f>
        <v>10.8</v>
      </c>
      <c r="AM25" s="12">
        <f>'事業計画 (月次)'!AL69*1.08</f>
        <v>10.8</v>
      </c>
      <c r="AN25" s="12">
        <f>'事業計画 (月次)'!AM69*1.08</f>
        <v>10.8</v>
      </c>
      <c r="AO25" s="12">
        <f>'事業計画 (月次)'!AN69*1.08</f>
        <v>10.8</v>
      </c>
      <c r="AP25" s="12">
        <f>'事業計画 (月次)'!AO69*1.08</f>
        <v>10.8</v>
      </c>
    </row>
    <row r="26" spans="1:42" x14ac:dyDescent="0.15">
      <c r="A26" s="54"/>
      <c r="B26" s="52"/>
      <c r="C26" s="47" t="str">
        <f>'事業計画 (月次)'!C70</f>
        <v>交通費</v>
      </c>
      <c r="D26" s="47"/>
      <c r="E26" s="39" t="s">
        <v>46</v>
      </c>
      <c r="F26" s="40"/>
      <c r="G26" s="12">
        <f>'事業計画 (月次)'!F70*1.08</f>
        <v>10.8</v>
      </c>
      <c r="H26" s="12">
        <f>'事業計画 (月次)'!G70*1.08</f>
        <v>10.8</v>
      </c>
      <c r="I26" s="12">
        <f>'事業計画 (月次)'!H70*1.08</f>
        <v>10.8</v>
      </c>
      <c r="J26" s="12">
        <f>'事業計画 (月次)'!I70*1.08</f>
        <v>10.8</v>
      </c>
      <c r="K26" s="12">
        <f>'事業計画 (月次)'!J70*1.08</f>
        <v>10.8</v>
      </c>
      <c r="L26" s="12">
        <f>'事業計画 (月次)'!K70*1.08</f>
        <v>10.8</v>
      </c>
      <c r="M26" s="12">
        <f>'事業計画 (月次)'!L70*1.08</f>
        <v>10.8</v>
      </c>
      <c r="N26" s="12">
        <f>'事業計画 (月次)'!M70*1.08</f>
        <v>10.8</v>
      </c>
      <c r="O26" s="12">
        <f>'事業計画 (月次)'!N70*1.08</f>
        <v>10.8</v>
      </c>
      <c r="P26" s="12">
        <f>'事業計画 (月次)'!O70*1.08</f>
        <v>21.6</v>
      </c>
      <c r="Q26" s="12">
        <f>'事業計画 (月次)'!P70*1.08</f>
        <v>21.6</v>
      </c>
      <c r="R26" s="12">
        <f>'事業計画 (月次)'!Q70*1.08</f>
        <v>21.6</v>
      </c>
      <c r="S26" s="12">
        <f>'事業計画 (月次)'!R70*1.08</f>
        <v>21.6</v>
      </c>
      <c r="T26" s="12">
        <f>'事業計画 (月次)'!S70*1.08</f>
        <v>21.6</v>
      </c>
      <c r="U26" s="12">
        <f>'事業計画 (月次)'!T70*1.08</f>
        <v>21.6</v>
      </c>
      <c r="V26" s="12">
        <f>'事業計画 (月次)'!U70*1.08</f>
        <v>21.6</v>
      </c>
      <c r="W26" s="12">
        <f>'事業計画 (月次)'!V70*1.08</f>
        <v>21.6</v>
      </c>
      <c r="X26" s="12">
        <f>'事業計画 (月次)'!W70*1.08</f>
        <v>21.6</v>
      </c>
      <c r="Y26" s="12">
        <f>'事業計画 (月次)'!X70*1.08</f>
        <v>21.6</v>
      </c>
      <c r="Z26" s="12">
        <f>'事業計画 (月次)'!Y70*1.08</f>
        <v>21.6</v>
      </c>
      <c r="AA26" s="12">
        <f>'事業計画 (月次)'!Z70*1.08</f>
        <v>21.6</v>
      </c>
      <c r="AB26" s="12">
        <f>'事業計画 (月次)'!AA70*1.08</f>
        <v>32.400000000000006</v>
      </c>
      <c r="AC26" s="12">
        <f>'事業計画 (月次)'!AB70*1.08</f>
        <v>32.400000000000006</v>
      </c>
      <c r="AD26" s="12">
        <f>'事業計画 (月次)'!AC70*1.08</f>
        <v>32.400000000000006</v>
      </c>
      <c r="AE26" s="12">
        <f>'事業計画 (月次)'!AD70*1.08</f>
        <v>32.400000000000006</v>
      </c>
      <c r="AF26" s="12">
        <f>'事業計画 (月次)'!AE70*1.08</f>
        <v>32.400000000000006</v>
      </c>
      <c r="AG26" s="12">
        <f>'事業計画 (月次)'!AF70*1.08</f>
        <v>32.400000000000006</v>
      </c>
      <c r="AH26" s="12">
        <f>'事業計画 (月次)'!AG70*1.08</f>
        <v>32.400000000000006</v>
      </c>
      <c r="AI26" s="12">
        <f>'事業計画 (月次)'!AH70*1.08</f>
        <v>32.400000000000006</v>
      </c>
      <c r="AJ26" s="12">
        <f>'事業計画 (月次)'!AI70*1.08</f>
        <v>32.400000000000006</v>
      </c>
      <c r="AK26" s="12">
        <f>'事業計画 (月次)'!AJ70*1.08</f>
        <v>32.400000000000006</v>
      </c>
      <c r="AL26" s="12">
        <f>'事業計画 (月次)'!AK70*1.08</f>
        <v>32.400000000000006</v>
      </c>
      <c r="AM26" s="12">
        <f>'事業計画 (月次)'!AL70*1.08</f>
        <v>32.400000000000006</v>
      </c>
      <c r="AN26" s="12">
        <f>'事業計画 (月次)'!AM70*1.08</f>
        <v>32.400000000000006</v>
      </c>
      <c r="AO26" s="12">
        <f>'事業計画 (月次)'!AN70*1.08</f>
        <v>32.400000000000006</v>
      </c>
      <c r="AP26" s="12">
        <f>'事業計画 (月次)'!AO70*1.08</f>
        <v>32.400000000000006</v>
      </c>
    </row>
    <row r="27" spans="1:42" x14ac:dyDescent="0.15">
      <c r="A27" s="54"/>
      <c r="B27" s="52"/>
      <c r="C27" s="47" t="str">
        <f>'事業計画 (月次)'!C71</f>
        <v>支払手数料</v>
      </c>
      <c r="D27" s="47"/>
      <c r="E27" s="39" t="s">
        <v>46</v>
      </c>
      <c r="F27" s="40"/>
      <c r="G27" s="12">
        <f>'事業計画 (月次)'!F71*1.08</f>
        <v>5.4</v>
      </c>
      <c r="H27" s="12">
        <f>'事業計画 (月次)'!G71*1.08</f>
        <v>5.4</v>
      </c>
      <c r="I27" s="12">
        <f>'事業計画 (月次)'!H71*1.08</f>
        <v>5.4</v>
      </c>
      <c r="J27" s="12">
        <f>'事業計画 (月次)'!I71*1.08</f>
        <v>5.4</v>
      </c>
      <c r="K27" s="12">
        <f>'事業計画 (月次)'!J71*1.08</f>
        <v>5.4</v>
      </c>
      <c r="L27" s="12">
        <f>'事業計画 (月次)'!K71*1.08</f>
        <v>5.4</v>
      </c>
      <c r="M27" s="12">
        <f>'事業計画 (月次)'!L71*1.08</f>
        <v>5.4</v>
      </c>
      <c r="N27" s="12">
        <f>'事業計画 (月次)'!M71*1.08</f>
        <v>5.4</v>
      </c>
      <c r="O27" s="12">
        <f>'事業計画 (月次)'!N71*1.08</f>
        <v>5.4</v>
      </c>
      <c r="P27" s="12">
        <f>'事業計画 (月次)'!O71*1.08</f>
        <v>5.4</v>
      </c>
      <c r="Q27" s="12">
        <f>'事業計画 (月次)'!P71*1.08</f>
        <v>5.4</v>
      </c>
      <c r="R27" s="12">
        <f>'事業計画 (月次)'!Q71*1.08</f>
        <v>5.4</v>
      </c>
      <c r="S27" s="12">
        <f>'事業計画 (月次)'!R71*1.08</f>
        <v>10.8</v>
      </c>
      <c r="T27" s="12">
        <f>'事業計画 (月次)'!S71*1.08</f>
        <v>10.8</v>
      </c>
      <c r="U27" s="12">
        <f>'事業計画 (月次)'!T71*1.08</f>
        <v>10.8</v>
      </c>
      <c r="V27" s="12">
        <f>'事業計画 (月次)'!U71*1.08</f>
        <v>10.8</v>
      </c>
      <c r="W27" s="12">
        <f>'事業計画 (月次)'!V71*1.08</f>
        <v>10.8</v>
      </c>
      <c r="X27" s="12">
        <f>'事業計画 (月次)'!W71*1.08</f>
        <v>10.8</v>
      </c>
      <c r="Y27" s="12">
        <f>'事業計画 (月次)'!X71*1.08</f>
        <v>10.8</v>
      </c>
      <c r="Z27" s="12">
        <f>'事業計画 (月次)'!Y71*1.08</f>
        <v>10.8</v>
      </c>
      <c r="AA27" s="12">
        <f>'事業計画 (月次)'!Z71*1.08</f>
        <v>10.8</v>
      </c>
      <c r="AB27" s="12">
        <f>'事業計画 (月次)'!AA71*1.08</f>
        <v>10.8</v>
      </c>
      <c r="AC27" s="12">
        <f>'事業計画 (月次)'!AB71*1.08</f>
        <v>10.8</v>
      </c>
      <c r="AD27" s="12">
        <f>'事業計画 (月次)'!AC71*1.08</f>
        <v>10.8</v>
      </c>
      <c r="AE27" s="12">
        <f>'事業計画 (月次)'!AD71*1.08</f>
        <v>10.8</v>
      </c>
      <c r="AF27" s="12">
        <f>'事業計画 (月次)'!AE71*1.08</f>
        <v>10.8</v>
      </c>
      <c r="AG27" s="12">
        <f>'事業計画 (月次)'!AF71*1.08</f>
        <v>10.8</v>
      </c>
      <c r="AH27" s="12">
        <f>'事業計画 (月次)'!AG71*1.08</f>
        <v>10.8</v>
      </c>
      <c r="AI27" s="12">
        <f>'事業計画 (月次)'!AH71*1.08</f>
        <v>10.8</v>
      </c>
      <c r="AJ27" s="12">
        <f>'事業計画 (月次)'!AI71*1.08</f>
        <v>10.8</v>
      </c>
      <c r="AK27" s="12">
        <f>'事業計画 (月次)'!AJ71*1.08</f>
        <v>10.8</v>
      </c>
      <c r="AL27" s="12">
        <f>'事業計画 (月次)'!AK71*1.08</f>
        <v>10.8</v>
      </c>
      <c r="AM27" s="12">
        <f>'事業計画 (月次)'!AL71*1.08</f>
        <v>10.8</v>
      </c>
      <c r="AN27" s="12">
        <f>'事業計画 (月次)'!AM71*1.08</f>
        <v>10.8</v>
      </c>
      <c r="AO27" s="12">
        <f>'事業計画 (月次)'!AN71*1.08</f>
        <v>10.8</v>
      </c>
      <c r="AP27" s="12">
        <f>'事業計画 (月次)'!AO71*1.08</f>
        <v>10.8</v>
      </c>
    </row>
    <row r="28" spans="1:42" x14ac:dyDescent="0.15">
      <c r="A28" s="54"/>
      <c r="B28" s="52"/>
      <c r="C28" s="47" t="str">
        <f>'事業計画 (月次)'!C72</f>
        <v>雑費</v>
      </c>
      <c r="D28" s="47"/>
      <c r="E28" s="39" t="s">
        <v>46</v>
      </c>
      <c r="F28" s="40"/>
      <c r="G28" s="12">
        <f>'事業計画 (月次)'!F72*1.08</f>
        <v>21.6</v>
      </c>
      <c r="H28" s="12">
        <f>'事業計画 (月次)'!G72*1.08</f>
        <v>21.6</v>
      </c>
      <c r="I28" s="12">
        <f>'事業計画 (月次)'!H72*1.08</f>
        <v>21.6</v>
      </c>
      <c r="J28" s="12">
        <f>'事業計画 (月次)'!I72*1.08</f>
        <v>21.6</v>
      </c>
      <c r="K28" s="12">
        <f>'事業計画 (月次)'!J72*1.08</f>
        <v>21.6</v>
      </c>
      <c r="L28" s="12">
        <f>'事業計画 (月次)'!K72*1.08</f>
        <v>21.6</v>
      </c>
      <c r="M28" s="12">
        <f>'事業計画 (月次)'!L72*1.08</f>
        <v>21.6</v>
      </c>
      <c r="N28" s="12">
        <f>'事業計画 (月次)'!M72*1.08</f>
        <v>21.6</v>
      </c>
      <c r="O28" s="12">
        <f>'事業計画 (月次)'!N72*1.08</f>
        <v>21.6</v>
      </c>
      <c r="P28" s="12">
        <f>'事業計画 (月次)'!O72*1.08</f>
        <v>21.6</v>
      </c>
      <c r="Q28" s="12">
        <f>'事業計画 (月次)'!P72*1.08</f>
        <v>21.6</v>
      </c>
      <c r="R28" s="12">
        <f>'事業計画 (月次)'!Q72*1.08</f>
        <v>21.6</v>
      </c>
      <c r="S28" s="12">
        <f>'事業計画 (月次)'!R72*1.08</f>
        <v>32.400000000000006</v>
      </c>
      <c r="T28" s="12">
        <f>'事業計画 (月次)'!S72*1.08</f>
        <v>32.400000000000006</v>
      </c>
      <c r="U28" s="12">
        <f>'事業計画 (月次)'!T72*1.08</f>
        <v>32.400000000000006</v>
      </c>
      <c r="V28" s="12">
        <f>'事業計画 (月次)'!U72*1.08</f>
        <v>32.400000000000006</v>
      </c>
      <c r="W28" s="12">
        <f>'事業計画 (月次)'!V72*1.08</f>
        <v>32.400000000000006</v>
      </c>
      <c r="X28" s="12">
        <f>'事業計画 (月次)'!W72*1.08</f>
        <v>32.400000000000006</v>
      </c>
      <c r="Y28" s="12">
        <f>'事業計画 (月次)'!X72*1.08</f>
        <v>32.400000000000006</v>
      </c>
      <c r="Z28" s="12">
        <f>'事業計画 (月次)'!Y72*1.08</f>
        <v>32.400000000000006</v>
      </c>
      <c r="AA28" s="12">
        <f>'事業計画 (月次)'!Z72*1.08</f>
        <v>32.400000000000006</v>
      </c>
      <c r="AB28" s="12">
        <f>'事業計画 (月次)'!AA72*1.08</f>
        <v>32.400000000000006</v>
      </c>
      <c r="AC28" s="12">
        <f>'事業計画 (月次)'!AB72*1.08</f>
        <v>32.400000000000006</v>
      </c>
      <c r="AD28" s="12">
        <f>'事業計画 (月次)'!AC72*1.08</f>
        <v>32.400000000000006</v>
      </c>
      <c r="AE28" s="12">
        <f>'事業計画 (月次)'!AD72*1.08</f>
        <v>32.400000000000006</v>
      </c>
      <c r="AF28" s="12">
        <f>'事業計画 (月次)'!AE72*1.08</f>
        <v>32.400000000000006</v>
      </c>
      <c r="AG28" s="12">
        <f>'事業計画 (月次)'!AF72*1.08</f>
        <v>32.400000000000006</v>
      </c>
      <c r="AH28" s="12">
        <f>'事業計画 (月次)'!AG72*1.08</f>
        <v>32.400000000000006</v>
      </c>
      <c r="AI28" s="12">
        <f>'事業計画 (月次)'!AH72*1.08</f>
        <v>32.400000000000006</v>
      </c>
      <c r="AJ28" s="12">
        <f>'事業計画 (月次)'!AI72*1.08</f>
        <v>32.400000000000006</v>
      </c>
      <c r="AK28" s="12">
        <f>'事業計画 (月次)'!AJ72*1.08</f>
        <v>32.400000000000006</v>
      </c>
      <c r="AL28" s="12">
        <f>'事業計画 (月次)'!AK72*1.08</f>
        <v>32.400000000000006</v>
      </c>
      <c r="AM28" s="12">
        <f>'事業計画 (月次)'!AL72*1.08</f>
        <v>32.400000000000006</v>
      </c>
      <c r="AN28" s="12">
        <f>'事業計画 (月次)'!AM72*1.08</f>
        <v>32.400000000000006</v>
      </c>
      <c r="AO28" s="12">
        <f>'事業計画 (月次)'!AN72*1.08</f>
        <v>32.400000000000006</v>
      </c>
      <c r="AP28" s="12">
        <f>'事業計画 (月次)'!AO72*1.08</f>
        <v>32.400000000000006</v>
      </c>
    </row>
    <row r="29" spans="1:42" x14ac:dyDescent="0.15">
      <c r="A29" s="54"/>
      <c r="B29" s="52"/>
      <c r="C29" s="39" t="s">
        <v>9</v>
      </c>
      <c r="D29" s="39"/>
      <c r="E29" s="40"/>
      <c r="F29" s="40"/>
      <c r="G29" s="12">
        <f t="shared" ref="G29:AP29" si="1">SUM(G10:G28)</f>
        <v>745.1999999999997</v>
      </c>
      <c r="H29" s="12">
        <f t="shared" si="1"/>
        <v>524.83999999999992</v>
      </c>
      <c r="I29" s="12">
        <f t="shared" si="1"/>
        <v>524.83999999999992</v>
      </c>
      <c r="J29" s="12">
        <f t="shared" si="1"/>
        <v>524.83999999999992</v>
      </c>
      <c r="K29" s="12">
        <f t="shared" si="1"/>
        <v>524.83999999999992</v>
      </c>
      <c r="L29" s="12">
        <f t="shared" si="1"/>
        <v>524.83999999999992</v>
      </c>
      <c r="M29" s="12">
        <f t="shared" si="1"/>
        <v>524.83999999999992</v>
      </c>
      <c r="N29" s="12">
        <f t="shared" si="1"/>
        <v>817.73999999999978</v>
      </c>
      <c r="O29" s="12">
        <f t="shared" si="1"/>
        <v>817.73999999999978</v>
      </c>
      <c r="P29" s="12">
        <f t="shared" si="1"/>
        <v>828.53999999999985</v>
      </c>
      <c r="Q29" s="12">
        <f t="shared" si="1"/>
        <v>944.09999999999991</v>
      </c>
      <c r="R29" s="12">
        <f t="shared" si="1"/>
        <v>947.33999999999992</v>
      </c>
      <c r="S29" s="12">
        <f t="shared" si="1"/>
        <v>1283.4399999999998</v>
      </c>
      <c r="T29" s="12">
        <f t="shared" si="1"/>
        <v>1774.2399999999998</v>
      </c>
      <c r="U29" s="12">
        <f t="shared" si="1"/>
        <v>1774.2399999999998</v>
      </c>
      <c r="V29" s="12">
        <f t="shared" si="1"/>
        <v>1774.2399999999998</v>
      </c>
      <c r="W29" s="12">
        <f t="shared" si="1"/>
        <v>1774.2399999999998</v>
      </c>
      <c r="X29" s="12">
        <f t="shared" si="1"/>
        <v>1774.2399999999998</v>
      </c>
      <c r="Y29" s="12">
        <f t="shared" si="1"/>
        <v>1774.2399999999998</v>
      </c>
      <c r="Z29" s="12">
        <f t="shared" si="1"/>
        <v>2464.2400000000002</v>
      </c>
      <c r="AA29" s="12">
        <f t="shared" si="1"/>
        <v>2464.2400000000002</v>
      </c>
      <c r="AB29" s="12">
        <f t="shared" si="1"/>
        <v>2475.0400000000004</v>
      </c>
      <c r="AC29" s="12">
        <f t="shared" si="1"/>
        <v>2480.4400000000005</v>
      </c>
      <c r="AD29" s="12">
        <f t="shared" si="1"/>
        <v>3292.6000000000008</v>
      </c>
      <c r="AE29" s="12">
        <f t="shared" si="1"/>
        <v>2666.2000000000012</v>
      </c>
      <c r="AF29" s="12">
        <f t="shared" si="1"/>
        <v>2910.8000000000011</v>
      </c>
      <c r="AG29" s="12">
        <f t="shared" si="1"/>
        <v>2910.8000000000011</v>
      </c>
      <c r="AH29" s="12">
        <f t="shared" si="1"/>
        <v>2910.8000000000011</v>
      </c>
      <c r="AI29" s="12">
        <f t="shared" si="1"/>
        <v>2910.8000000000011</v>
      </c>
      <c r="AJ29" s="12">
        <f t="shared" si="1"/>
        <v>2910.8000000000011</v>
      </c>
      <c r="AK29" s="12">
        <f t="shared" si="1"/>
        <v>2910.8000000000011</v>
      </c>
      <c r="AL29" s="12">
        <f t="shared" si="1"/>
        <v>2910.8000000000011</v>
      </c>
      <c r="AM29" s="12">
        <f t="shared" si="1"/>
        <v>2910.8000000000011</v>
      </c>
      <c r="AN29" s="12">
        <f t="shared" si="1"/>
        <v>2910.8000000000011</v>
      </c>
      <c r="AO29" s="12">
        <f t="shared" si="1"/>
        <v>2910.8000000000011</v>
      </c>
      <c r="AP29" s="12">
        <f t="shared" si="1"/>
        <v>2910.8000000000011</v>
      </c>
    </row>
    <row r="30" spans="1:42" x14ac:dyDescent="0.15">
      <c r="A30" s="54"/>
      <c r="B30" s="88" t="s">
        <v>2</v>
      </c>
      <c r="C30" s="88"/>
      <c r="D30" s="88"/>
      <c r="E30" s="42"/>
      <c r="F30" s="42"/>
      <c r="G30" s="37">
        <f t="shared" ref="G30:AP30" si="2">G9+G29</f>
        <v>745.1999999999997</v>
      </c>
      <c r="H30" s="37">
        <f t="shared" si="2"/>
        <v>524.83999999999992</v>
      </c>
      <c r="I30" s="37">
        <f t="shared" si="2"/>
        <v>524.83999999999992</v>
      </c>
      <c r="J30" s="37">
        <f t="shared" si="2"/>
        <v>608.54</v>
      </c>
      <c r="K30" s="37">
        <f t="shared" si="2"/>
        <v>666.8599999999999</v>
      </c>
      <c r="L30" s="37">
        <f t="shared" si="2"/>
        <v>750.56</v>
      </c>
      <c r="M30" s="37">
        <f t="shared" si="2"/>
        <v>808.87999999999988</v>
      </c>
      <c r="N30" s="37">
        <f t="shared" si="2"/>
        <v>1210.8599999999997</v>
      </c>
      <c r="O30" s="37">
        <f t="shared" si="2"/>
        <v>1370.1599999999999</v>
      </c>
      <c r="P30" s="37">
        <f t="shared" si="2"/>
        <v>1653.6599999999999</v>
      </c>
      <c r="Q30" s="37">
        <f t="shared" si="2"/>
        <v>1885.8600000000001</v>
      </c>
      <c r="R30" s="37">
        <f t="shared" si="2"/>
        <v>2196.9</v>
      </c>
      <c r="S30" s="37">
        <f t="shared" si="2"/>
        <v>2945.56</v>
      </c>
      <c r="T30" s="37">
        <f t="shared" si="2"/>
        <v>3884.56</v>
      </c>
      <c r="U30" s="37">
        <f t="shared" si="2"/>
        <v>4134.04</v>
      </c>
      <c r="V30" s="37">
        <f t="shared" si="2"/>
        <v>4312.24</v>
      </c>
      <c r="W30" s="37">
        <f t="shared" si="2"/>
        <v>4347.88</v>
      </c>
      <c r="X30" s="37">
        <f t="shared" si="2"/>
        <v>4454.8</v>
      </c>
      <c r="Y30" s="37">
        <f t="shared" si="2"/>
        <v>4561.7199999999993</v>
      </c>
      <c r="Z30" s="37">
        <f t="shared" si="2"/>
        <v>5323</v>
      </c>
      <c r="AA30" s="37">
        <f t="shared" si="2"/>
        <v>5429.92</v>
      </c>
      <c r="AB30" s="37">
        <f t="shared" si="2"/>
        <v>5440.7200000000012</v>
      </c>
      <c r="AC30" s="37">
        <f t="shared" si="2"/>
        <v>5446.1200000000008</v>
      </c>
      <c r="AD30" s="37">
        <f t="shared" si="2"/>
        <v>6258.2800000000007</v>
      </c>
      <c r="AE30" s="37">
        <f t="shared" si="2"/>
        <v>5631.880000000001</v>
      </c>
      <c r="AF30" s="37">
        <f t="shared" si="2"/>
        <v>5876.4800000000014</v>
      </c>
      <c r="AG30" s="37">
        <f t="shared" si="2"/>
        <v>5876.4800000000014</v>
      </c>
      <c r="AH30" s="37">
        <f t="shared" si="2"/>
        <v>5876.4800000000014</v>
      </c>
      <c r="AI30" s="37">
        <f t="shared" si="2"/>
        <v>5876.4800000000014</v>
      </c>
      <c r="AJ30" s="37">
        <f t="shared" si="2"/>
        <v>5876.4800000000014</v>
      </c>
      <c r="AK30" s="37">
        <f t="shared" si="2"/>
        <v>5876.4800000000014</v>
      </c>
      <c r="AL30" s="37">
        <f t="shared" si="2"/>
        <v>5876.4800000000014</v>
      </c>
      <c r="AM30" s="37">
        <f t="shared" si="2"/>
        <v>5876.4800000000014</v>
      </c>
      <c r="AN30" s="37">
        <f t="shared" si="2"/>
        <v>5876.4800000000014</v>
      </c>
      <c r="AO30" s="37">
        <f t="shared" si="2"/>
        <v>5876.4800000000014</v>
      </c>
      <c r="AP30" s="37">
        <f t="shared" si="2"/>
        <v>5876.4800000000014</v>
      </c>
    </row>
    <row r="31" spans="1:42" x14ac:dyDescent="0.15">
      <c r="A31" s="44" t="s">
        <v>3</v>
      </c>
      <c r="B31" s="44"/>
      <c r="C31" s="44"/>
      <c r="D31" s="47" t="s">
        <v>5</v>
      </c>
      <c r="E31" s="42"/>
      <c r="F31" s="42"/>
      <c r="G31" s="12">
        <f t="shared" ref="G31:AP31" si="3">G8-G30</f>
        <v>-745.1999999999997</v>
      </c>
      <c r="H31" s="12">
        <f t="shared" si="3"/>
        <v>-524.83999999999992</v>
      </c>
      <c r="I31" s="12">
        <f t="shared" si="3"/>
        <v>-524.83999999999992</v>
      </c>
      <c r="J31" s="12">
        <f t="shared" si="3"/>
        <v>-414.14</v>
      </c>
      <c r="K31" s="12">
        <f t="shared" si="3"/>
        <v>-332.05999999999989</v>
      </c>
      <c r="L31" s="12">
        <f t="shared" si="3"/>
        <v>-221.3599999999999</v>
      </c>
      <c r="M31" s="12">
        <f t="shared" si="3"/>
        <v>-139.27999999999986</v>
      </c>
      <c r="N31" s="12">
        <f t="shared" si="3"/>
        <v>-292.85999999999956</v>
      </c>
      <c r="O31" s="12">
        <f t="shared" si="3"/>
        <v>-74.159999999999854</v>
      </c>
      <c r="P31" s="12">
        <f t="shared" si="3"/>
        <v>182.34000000000037</v>
      </c>
      <c r="Q31" s="12">
        <f t="shared" si="3"/>
        <v>171.53999999999996</v>
      </c>
      <c r="R31" s="12">
        <f t="shared" si="3"/>
        <v>405.90000000000009</v>
      </c>
      <c r="S31" s="12">
        <f t="shared" si="3"/>
        <v>316.03999999999996</v>
      </c>
      <c r="T31" s="12">
        <f t="shared" si="3"/>
        <v>35.8400000000006</v>
      </c>
      <c r="U31" s="12">
        <f t="shared" si="3"/>
        <v>293.96000000000004</v>
      </c>
      <c r="V31" s="12">
        <f t="shared" si="3"/>
        <v>580.16000000000076</v>
      </c>
      <c r="W31" s="12">
        <f t="shared" si="3"/>
        <v>890.11999999999989</v>
      </c>
      <c r="X31" s="12">
        <f t="shared" si="3"/>
        <v>891.19999999999982</v>
      </c>
      <c r="Y31" s="12">
        <f t="shared" si="3"/>
        <v>892.28000000000065</v>
      </c>
      <c r="Z31" s="12">
        <f t="shared" si="3"/>
        <v>455</v>
      </c>
      <c r="AA31" s="12">
        <f t="shared" si="3"/>
        <v>726.07999999999993</v>
      </c>
      <c r="AB31" s="12">
        <f t="shared" si="3"/>
        <v>931.27999999999884</v>
      </c>
      <c r="AC31" s="12">
        <f t="shared" si="3"/>
        <v>1249.8799999999992</v>
      </c>
      <c r="AD31" s="12">
        <f t="shared" si="3"/>
        <v>437.71999999999935</v>
      </c>
      <c r="AE31" s="12">
        <f t="shared" si="3"/>
        <v>1064.119999999999</v>
      </c>
      <c r="AF31" s="12">
        <f t="shared" si="3"/>
        <v>819.51999999999862</v>
      </c>
      <c r="AG31" s="12">
        <f t="shared" si="3"/>
        <v>819.51999999999862</v>
      </c>
      <c r="AH31" s="12">
        <f t="shared" si="3"/>
        <v>819.51999999999862</v>
      </c>
      <c r="AI31" s="12">
        <f t="shared" si="3"/>
        <v>819.51999999999862</v>
      </c>
      <c r="AJ31" s="12">
        <f t="shared" si="3"/>
        <v>819.51999999999862</v>
      </c>
      <c r="AK31" s="12">
        <f t="shared" si="3"/>
        <v>819.51999999999862</v>
      </c>
      <c r="AL31" s="12">
        <f t="shared" si="3"/>
        <v>819.51999999999862</v>
      </c>
      <c r="AM31" s="12">
        <f t="shared" si="3"/>
        <v>819.51999999999862</v>
      </c>
      <c r="AN31" s="12">
        <f t="shared" si="3"/>
        <v>819.51999999999862</v>
      </c>
      <c r="AO31" s="12">
        <f t="shared" si="3"/>
        <v>819.51999999999862</v>
      </c>
      <c r="AP31" s="12">
        <f t="shared" si="3"/>
        <v>819.51999999999862</v>
      </c>
    </row>
    <row r="32" spans="1:42" x14ac:dyDescent="0.15">
      <c r="A32" s="44"/>
      <c r="B32" s="44"/>
      <c r="C32" s="44"/>
      <c r="D32" s="47" t="s">
        <v>4</v>
      </c>
      <c r="E32" s="42"/>
      <c r="F32" s="42"/>
      <c r="G32" s="12">
        <f>G31</f>
        <v>-745.1999999999997</v>
      </c>
      <c r="H32" s="12">
        <f t="shared" ref="H32:AP32" si="4">G32+H31</f>
        <v>-1270.0399999999995</v>
      </c>
      <c r="I32" s="12">
        <f t="shared" si="4"/>
        <v>-1794.8799999999994</v>
      </c>
      <c r="J32" s="12">
        <f t="shared" si="4"/>
        <v>-2209.0199999999995</v>
      </c>
      <c r="K32" s="12">
        <f t="shared" si="4"/>
        <v>-2541.0799999999995</v>
      </c>
      <c r="L32" s="12">
        <f t="shared" si="4"/>
        <v>-2762.4399999999996</v>
      </c>
      <c r="M32" s="12">
        <f t="shared" si="4"/>
        <v>-2901.7199999999993</v>
      </c>
      <c r="N32" s="12">
        <f t="shared" si="4"/>
        <v>-3194.579999999999</v>
      </c>
      <c r="O32" s="12">
        <f t="shared" si="4"/>
        <v>-3268.7399999999989</v>
      </c>
      <c r="P32" s="12">
        <f t="shared" si="4"/>
        <v>-3086.3999999999987</v>
      </c>
      <c r="Q32" s="12">
        <f t="shared" si="4"/>
        <v>-2914.8599999999988</v>
      </c>
      <c r="R32" s="12">
        <f t="shared" si="4"/>
        <v>-2508.9599999999987</v>
      </c>
      <c r="S32" s="12">
        <f t="shared" si="4"/>
        <v>-2192.9199999999987</v>
      </c>
      <c r="T32" s="12">
        <f t="shared" si="4"/>
        <v>-2157.0799999999981</v>
      </c>
      <c r="U32" s="12">
        <f t="shared" si="4"/>
        <v>-1863.1199999999981</v>
      </c>
      <c r="V32" s="12">
        <f t="shared" si="4"/>
        <v>-1282.9599999999973</v>
      </c>
      <c r="W32" s="12">
        <f t="shared" si="4"/>
        <v>-392.83999999999742</v>
      </c>
      <c r="X32" s="12">
        <f t="shared" si="4"/>
        <v>498.3600000000024</v>
      </c>
      <c r="Y32" s="12">
        <f t="shared" si="4"/>
        <v>1390.6400000000031</v>
      </c>
      <c r="Z32" s="12">
        <f t="shared" si="4"/>
        <v>1845.6400000000031</v>
      </c>
      <c r="AA32" s="12">
        <f t="shared" si="4"/>
        <v>2571.720000000003</v>
      </c>
      <c r="AB32" s="12">
        <f t="shared" si="4"/>
        <v>3503.0000000000018</v>
      </c>
      <c r="AC32" s="12">
        <f t="shared" si="4"/>
        <v>4752.880000000001</v>
      </c>
      <c r="AD32" s="12">
        <f t="shared" si="4"/>
        <v>5190.6000000000004</v>
      </c>
      <c r="AE32" s="12">
        <f t="shared" si="4"/>
        <v>6254.7199999999993</v>
      </c>
      <c r="AF32" s="12">
        <f t="shared" si="4"/>
        <v>7074.239999999998</v>
      </c>
      <c r="AG32" s="12">
        <f t="shared" si="4"/>
        <v>7893.7599999999966</v>
      </c>
      <c r="AH32" s="12">
        <f t="shared" si="4"/>
        <v>8713.2799999999952</v>
      </c>
      <c r="AI32" s="12">
        <f t="shared" si="4"/>
        <v>9532.7999999999938</v>
      </c>
      <c r="AJ32" s="12">
        <f t="shared" si="4"/>
        <v>10352.319999999992</v>
      </c>
      <c r="AK32" s="12">
        <f t="shared" si="4"/>
        <v>11171.839999999991</v>
      </c>
      <c r="AL32" s="12">
        <f t="shared" si="4"/>
        <v>11991.35999999999</v>
      </c>
      <c r="AM32" s="12">
        <f t="shared" si="4"/>
        <v>12810.879999999988</v>
      </c>
      <c r="AN32" s="12">
        <f t="shared" si="4"/>
        <v>13630.399999999987</v>
      </c>
      <c r="AO32" s="12">
        <f t="shared" si="4"/>
        <v>14449.919999999986</v>
      </c>
      <c r="AP32" s="12">
        <f t="shared" si="4"/>
        <v>15269.439999999984</v>
      </c>
    </row>
    <row r="33" spans="1:43" x14ac:dyDescent="0.15">
      <c r="A33" s="44" t="s">
        <v>29</v>
      </c>
      <c r="B33" s="44"/>
      <c r="C33" s="44"/>
      <c r="D33" s="47" t="s">
        <v>33</v>
      </c>
      <c r="E33" s="42"/>
      <c r="F33" s="42"/>
      <c r="G33" s="12">
        <f>'事業計画 (月次)'!F78</f>
        <v>0</v>
      </c>
      <c r="H33" s="12">
        <f>'事業計画 (月次)'!G78</f>
        <v>12.5</v>
      </c>
      <c r="I33" s="12">
        <f>'事業計画 (月次)'!H78</f>
        <v>12.291666666666666</v>
      </c>
      <c r="J33" s="12">
        <f>'事業計画 (月次)'!I78</f>
        <v>12.083333333333334</v>
      </c>
      <c r="K33" s="12">
        <f>'事業計画 (月次)'!J78</f>
        <v>11.875000000000002</v>
      </c>
      <c r="L33" s="12">
        <f>'事業計画 (月次)'!K78</f>
        <v>11.66666666666667</v>
      </c>
      <c r="M33" s="12">
        <f>'事業計画 (月次)'!L78</f>
        <v>11.458333333333336</v>
      </c>
      <c r="N33" s="12">
        <f>'事業計画 (月次)'!M78</f>
        <v>11.250000000000005</v>
      </c>
      <c r="O33" s="12">
        <f>'事業計画 (月次)'!N78</f>
        <v>11.041666666666671</v>
      </c>
      <c r="P33" s="12">
        <f>'事業計画 (月次)'!O78</f>
        <v>10.833333333333337</v>
      </c>
      <c r="Q33" s="12">
        <f>'事業計画 (月次)'!P78</f>
        <v>10.625000000000005</v>
      </c>
      <c r="R33" s="12">
        <f>'事業計画 (月次)'!Q78</f>
        <v>10.416666666666673</v>
      </c>
      <c r="S33" s="12">
        <f>'事業計画 (月次)'!R78</f>
        <v>10.208333333333341</v>
      </c>
      <c r="T33" s="12">
        <f>'事業計画 (月次)'!S78</f>
        <v>10.000000000000005</v>
      </c>
      <c r="U33" s="12">
        <f>'事業計画 (月次)'!T78</f>
        <v>9.7916666666666732</v>
      </c>
      <c r="V33" s="12">
        <f>'事業計画 (月次)'!U78</f>
        <v>9.5833333333333393</v>
      </c>
      <c r="W33" s="12">
        <f>'事業計画 (月次)'!V78</f>
        <v>9.3750000000000053</v>
      </c>
      <c r="X33" s="12">
        <f>'事業計画 (月次)'!W78</f>
        <v>9.1666666666666714</v>
      </c>
      <c r="Y33" s="12">
        <f>'事業計画 (月次)'!X78</f>
        <v>8.9583333333333375</v>
      </c>
      <c r="Z33" s="12">
        <f>'事業計画 (月次)'!Y78</f>
        <v>8.7500000000000053</v>
      </c>
      <c r="AA33" s="12">
        <f>'事業計画 (月次)'!Z78</f>
        <v>8.5416666666666696</v>
      </c>
      <c r="AB33" s="12">
        <f>'事業計画 (月次)'!AA78</f>
        <v>8.3333333333333375</v>
      </c>
      <c r="AC33" s="12">
        <f>'事業計画 (月次)'!AB78</f>
        <v>8.1250000000000036</v>
      </c>
      <c r="AD33" s="12">
        <f>'事業計画 (月次)'!AC78</f>
        <v>7.9166666666666687</v>
      </c>
      <c r="AE33" s="12">
        <f>'事業計画 (月次)'!AD78</f>
        <v>7.7083333333333357</v>
      </c>
      <c r="AF33" s="12">
        <f>'事業計画 (月次)'!AE78</f>
        <v>7.5000000000000027</v>
      </c>
      <c r="AG33" s="12">
        <f>'事業計画 (月次)'!AF78</f>
        <v>7.2916666666666679</v>
      </c>
      <c r="AH33" s="12">
        <f>'事業計画 (月次)'!AG78</f>
        <v>7.0833333333333348</v>
      </c>
      <c r="AI33" s="12">
        <f>'事業計画 (月次)'!AH78</f>
        <v>6.8750000000000009</v>
      </c>
      <c r="AJ33" s="12">
        <f>'事業計画 (月次)'!AI78</f>
        <v>6.666666666666667</v>
      </c>
      <c r="AK33" s="12">
        <f>'事業計画 (月次)'!AJ78</f>
        <v>6.458333333333333</v>
      </c>
      <c r="AL33" s="12">
        <f>'事業計画 (月次)'!AK78</f>
        <v>6.25</v>
      </c>
      <c r="AM33" s="12">
        <f>'事業計画 (月次)'!AL78</f>
        <v>6.0416666666666652</v>
      </c>
      <c r="AN33" s="12">
        <f>'事業計画 (月次)'!AM78</f>
        <v>5.8333333333333321</v>
      </c>
      <c r="AO33" s="12">
        <f>'事業計画 (月次)'!AN78</f>
        <v>5.6249999999999991</v>
      </c>
      <c r="AP33" s="12">
        <f>'事業計画 (月次)'!AO78</f>
        <v>5.4166666666666652</v>
      </c>
    </row>
    <row r="34" spans="1:43" x14ac:dyDescent="0.15">
      <c r="A34" s="44" t="s">
        <v>56</v>
      </c>
      <c r="B34" s="42"/>
      <c r="C34" s="42"/>
      <c r="D34" s="42"/>
      <c r="E34" s="42"/>
      <c r="F34" s="4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3" x14ac:dyDescent="0.15">
      <c r="A35" s="44" t="s">
        <v>30</v>
      </c>
      <c r="B35" s="44"/>
      <c r="C35" s="44"/>
      <c r="D35" s="47" t="str">
        <f>'事業計画 (月次)'!D79</f>
        <v>内装工事費</v>
      </c>
      <c r="E35" s="42"/>
      <c r="F35" s="42"/>
      <c r="G35" s="12">
        <f>'事業計画 (月次)'!F79</f>
        <v>3000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3" x14ac:dyDescent="0.15">
      <c r="A36" s="44"/>
      <c r="B36" s="44"/>
      <c r="C36" s="44"/>
      <c r="D36" s="47" t="str">
        <f>'事業計画 (月次)'!D80</f>
        <v>設備工事（電気、空調他）</v>
      </c>
      <c r="E36" s="42"/>
      <c r="F36" s="42"/>
      <c r="G36" s="12">
        <f>'事業計画 (月次)'!F80</f>
        <v>600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3" x14ac:dyDescent="0.15">
      <c r="A37" s="44"/>
      <c r="B37" s="44"/>
      <c r="C37" s="44"/>
      <c r="D37" s="47" t="str">
        <f>'事業計画 (月次)'!D81</f>
        <v>看板</v>
      </c>
      <c r="E37" s="42"/>
      <c r="F37" s="42"/>
      <c r="G37" s="12">
        <f>'事業計画 (月次)'!F81</f>
        <v>300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3" x14ac:dyDescent="0.15">
      <c r="A38" s="44"/>
      <c r="B38" s="44"/>
      <c r="C38" s="44"/>
      <c r="D38" s="47" t="str">
        <f>'事業計画 (月次)'!D82</f>
        <v>什器備品</v>
      </c>
      <c r="E38" s="42"/>
      <c r="F38" s="42"/>
      <c r="G38" s="12">
        <f>'事業計画 (月次)'!F82</f>
        <v>1000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3" x14ac:dyDescent="0.15">
      <c r="A39" s="44"/>
      <c r="B39" s="44"/>
      <c r="C39" s="44"/>
      <c r="D39" s="47" t="str">
        <f>'事業計画 (月次)'!D83</f>
        <v>会社設立</v>
      </c>
      <c r="E39" s="42"/>
      <c r="F39" s="42"/>
      <c r="G39" s="12">
        <f>'事業計画 (月次)'!F83</f>
        <v>300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3" x14ac:dyDescent="0.15">
      <c r="A40" s="44"/>
      <c r="B40" s="44"/>
      <c r="C40" s="44"/>
      <c r="D40" s="47" t="str">
        <f>'事業計画 (月次)'!D84</f>
        <v>家賃保証金</v>
      </c>
      <c r="E40" s="42"/>
      <c r="F40" s="42"/>
      <c r="G40" s="12">
        <f>'事業計画 (月次)'!F84</f>
        <v>500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3" x14ac:dyDescent="0.15">
      <c r="A41" s="44" t="s">
        <v>31</v>
      </c>
      <c r="B41" s="44"/>
      <c r="C41" s="44"/>
      <c r="D41" s="47" t="s">
        <v>50</v>
      </c>
      <c r="E41" s="42"/>
      <c r="F41" s="42"/>
      <c r="G41" s="12">
        <f>'事業計画 (月次)'!F85</f>
        <v>5000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3" x14ac:dyDescent="0.15">
      <c r="A42" s="42"/>
      <c r="B42" s="42"/>
      <c r="C42" s="42"/>
      <c r="D42" s="47" t="s">
        <v>51</v>
      </c>
      <c r="E42" s="42"/>
      <c r="F42" s="42"/>
      <c r="G42" s="12"/>
      <c r="H42" s="12">
        <f>$G41/60</f>
        <v>83.333333333333329</v>
      </c>
      <c r="I42" s="12">
        <f t="shared" ref="I42:AP42" si="5">$G41/60</f>
        <v>83.333333333333329</v>
      </c>
      <c r="J42" s="12">
        <f t="shared" si="5"/>
        <v>83.333333333333329</v>
      </c>
      <c r="K42" s="12">
        <f t="shared" si="5"/>
        <v>83.333333333333329</v>
      </c>
      <c r="L42" s="12">
        <f t="shared" si="5"/>
        <v>83.333333333333329</v>
      </c>
      <c r="M42" s="12">
        <f t="shared" si="5"/>
        <v>83.333333333333329</v>
      </c>
      <c r="N42" s="12">
        <f t="shared" si="5"/>
        <v>83.333333333333329</v>
      </c>
      <c r="O42" s="12">
        <f t="shared" si="5"/>
        <v>83.333333333333329</v>
      </c>
      <c r="P42" s="12">
        <f t="shared" si="5"/>
        <v>83.333333333333329</v>
      </c>
      <c r="Q42" s="12">
        <f t="shared" si="5"/>
        <v>83.333333333333329</v>
      </c>
      <c r="R42" s="12">
        <f t="shared" si="5"/>
        <v>83.333333333333329</v>
      </c>
      <c r="S42" s="12">
        <f t="shared" si="5"/>
        <v>83.333333333333329</v>
      </c>
      <c r="T42" s="12">
        <f t="shared" si="5"/>
        <v>83.333333333333329</v>
      </c>
      <c r="U42" s="12">
        <f t="shared" si="5"/>
        <v>83.333333333333329</v>
      </c>
      <c r="V42" s="12">
        <f t="shared" si="5"/>
        <v>83.333333333333329</v>
      </c>
      <c r="W42" s="12">
        <f t="shared" si="5"/>
        <v>83.333333333333329</v>
      </c>
      <c r="X42" s="12">
        <f t="shared" si="5"/>
        <v>83.333333333333329</v>
      </c>
      <c r="Y42" s="12">
        <f t="shared" si="5"/>
        <v>83.333333333333329</v>
      </c>
      <c r="Z42" s="12">
        <f t="shared" si="5"/>
        <v>83.333333333333329</v>
      </c>
      <c r="AA42" s="12">
        <f t="shared" si="5"/>
        <v>83.333333333333329</v>
      </c>
      <c r="AB42" s="12">
        <f t="shared" si="5"/>
        <v>83.333333333333329</v>
      </c>
      <c r="AC42" s="12">
        <f t="shared" si="5"/>
        <v>83.333333333333329</v>
      </c>
      <c r="AD42" s="12">
        <f t="shared" si="5"/>
        <v>83.333333333333329</v>
      </c>
      <c r="AE42" s="12">
        <f t="shared" si="5"/>
        <v>83.333333333333329</v>
      </c>
      <c r="AF42" s="12">
        <f t="shared" si="5"/>
        <v>83.333333333333329</v>
      </c>
      <c r="AG42" s="12">
        <f t="shared" si="5"/>
        <v>83.333333333333329</v>
      </c>
      <c r="AH42" s="12">
        <f t="shared" si="5"/>
        <v>83.333333333333329</v>
      </c>
      <c r="AI42" s="12">
        <f t="shared" si="5"/>
        <v>83.333333333333329</v>
      </c>
      <c r="AJ42" s="12">
        <f t="shared" si="5"/>
        <v>83.333333333333329</v>
      </c>
      <c r="AK42" s="12">
        <f t="shared" si="5"/>
        <v>83.333333333333329</v>
      </c>
      <c r="AL42" s="12">
        <f t="shared" si="5"/>
        <v>83.333333333333329</v>
      </c>
      <c r="AM42" s="12">
        <f t="shared" si="5"/>
        <v>83.333333333333329</v>
      </c>
      <c r="AN42" s="12">
        <f t="shared" si="5"/>
        <v>83.333333333333329</v>
      </c>
      <c r="AO42" s="12">
        <f t="shared" si="5"/>
        <v>83.333333333333329</v>
      </c>
      <c r="AP42" s="12">
        <f t="shared" si="5"/>
        <v>83.333333333333329</v>
      </c>
    </row>
    <row r="43" spans="1:43" x14ac:dyDescent="0.15">
      <c r="A43" s="42"/>
      <c r="B43" s="42"/>
      <c r="C43" s="42"/>
      <c r="D43" s="47" t="s">
        <v>102</v>
      </c>
      <c r="E43" s="42"/>
      <c r="F43" s="42"/>
      <c r="G43" s="12">
        <f>G41-G42</f>
        <v>5000</v>
      </c>
      <c r="H43" s="12">
        <f>G43-H42</f>
        <v>4916.666666666667</v>
      </c>
      <c r="I43" s="12">
        <f t="shared" ref="I43:AQ43" si="6">H43-I42</f>
        <v>4833.3333333333339</v>
      </c>
      <c r="J43" s="12">
        <f t="shared" si="6"/>
        <v>4750.0000000000009</v>
      </c>
      <c r="K43" s="12">
        <f t="shared" si="6"/>
        <v>4666.6666666666679</v>
      </c>
      <c r="L43" s="12">
        <f t="shared" si="6"/>
        <v>4583.3333333333348</v>
      </c>
      <c r="M43" s="12">
        <f t="shared" si="6"/>
        <v>4500.0000000000018</v>
      </c>
      <c r="N43" s="12">
        <f t="shared" si="6"/>
        <v>4416.6666666666688</v>
      </c>
      <c r="O43" s="12">
        <f t="shared" si="6"/>
        <v>4333.3333333333358</v>
      </c>
      <c r="P43" s="12">
        <f t="shared" si="6"/>
        <v>4250.0000000000027</v>
      </c>
      <c r="Q43" s="12">
        <f t="shared" si="6"/>
        <v>4166.6666666666697</v>
      </c>
      <c r="R43" s="12">
        <f t="shared" si="6"/>
        <v>4083.3333333333362</v>
      </c>
      <c r="S43" s="12">
        <f t="shared" si="6"/>
        <v>4000.0000000000027</v>
      </c>
      <c r="T43" s="12">
        <f t="shared" si="6"/>
        <v>3916.6666666666692</v>
      </c>
      <c r="U43" s="12">
        <f t="shared" si="6"/>
        <v>3833.3333333333358</v>
      </c>
      <c r="V43" s="12">
        <f t="shared" si="6"/>
        <v>3750.0000000000023</v>
      </c>
      <c r="W43" s="12">
        <f t="shared" si="6"/>
        <v>3666.6666666666688</v>
      </c>
      <c r="X43" s="12">
        <f t="shared" si="6"/>
        <v>3583.3333333333353</v>
      </c>
      <c r="Y43" s="12">
        <f t="shared" si="6"/>
        <v>3500.0000000000018</v>
      </c>
      <c r="Z43" s="12">
        <f t="shared" si="6"/>
        <v>3416.6666666666683</v>
      </c>
      <c r="AA43" s="12">
        <f t="shared" si="6"/>
        <v>3333.3333333333348</v>
      </c>
      <c r="AB43" s="12">
        <f t="shared" si="6"/>
        <v>3250.0000000000014</v>
      </c>
      <c r="AC43" s="12">
        <f t="shared" si="6"/>
        <v>3166.6666666666679</v>
      </c>
      <c r="AD43" s="12">
        <f t="shared" si="6"/>
        <v>3083.3333333333344</v>
      </c>
      <c r="AE43" s="12">
        <f t="shared" si="6"/>
        <v>3000.0000000000009</v>
      </c>
      <c r="AF43" s="12">
        <f t="shared" si="6"/>
        <v>2916.6666666666674</v>
      </c>
      <c r="AG43" s="12">
        <f t="shared" si="6"/>
        <v>2833.3333333333339</v>
      </c>
      <c r="AH43" s="12">
        <f t="shared" si="6"/>
        <v>2750.0000000000005</v>
      </c>
      <c r="AI43" s="12">
        <f t="shared" si="6"/>
        <v>2666.666666666667</v>
      </c>
      <c r="AJ43" s="12">
        <f t="shared" si="6"/>
        <v>2583.3333333333335</v>
      </c>
      <c r="AK43" s="12">
        <f t="shared" si="6"/>
        <v>2500</v>
      </c>
      <c r="AL43" s="12">
        <f t="shared" si="6"/>
        <v>2416.6666666666665</v>
      </c>
      <c r="AM43" s="12">
        <f t="shared" si="6"/>
        <v>2333.333333333333</v>
      </c>
      <c r="AN43" s="12">
        <f t="shared" si="6"/>
        <v>2249.9999999999995</v>
      </c>
      <c r="AO43" s="12">
        <f t="shared" si="6"/>
        <v>2166.6666666666661</v>
      </c>
      <c r="AP43" s="12">
        <f t="shared" si="6"/>
        <v>2083.3333333333326</v>
      </c>
      <c r="AQ43" s="35">
        <f t="shared" si="6"/>
        <v>2083.3333333333326</v>
      </c>
    </row>
    <row r="44" spans="1:43" x14ac:dyDescent="0.15">
      <c r="A44" s="48" t="s">
        <v>52</v>
      </c>
      <c r="B44" s="48"/>
      <c r="C44" s="48"/>
      <c r="D44" s="48"/>
      <c r="E44" s="48"/>
      <c r="F44" s="34"/>
      <c r="G44" s="34">
        <f>G31-G33-G34-SUM(G35:G40)+G41-G42</f>
        <v>-1445.1999999999998</v>
      </c>
      <c r="H44" s="34">
        <f t="shared" ref="H44:AP44" si="7">H31-H33-H34-SUM(H35:H40)+H41-H42</f>
        <v>-620.67333333333329</v>
      </c>
      <c r="I44" s="34">
        <f t="shared" si="7"/>
        <v>-620.46499999999992</v>
      </c>
      <c r="J44" s="34">
        <f t="shared" si="7"/>
        <v>-509.55666666666662</v>
      </c>
      <c r="K44" s="34">
        <f t="shared" si="7"/>
        <v>-427.2683333333332</v>
      </c>
      <c r="L44" s="34">
        <f t="shared" si="7"/>
        <v>-316.3599999999999</v>
      </c>
      <c r="M44" s="34">
        <f t="shared" si="7"/>
        <v>-234.07166666666654</v>
      </c>
      <c r="N44" s="34">
        <f t="shared" si="7"/>
        <v>-387.44333333333287</v>
      </c>
      <c r="O44" s="34">
        <f t="shared" si="7"/>
        <v>-168.53499999999985</v>
      </c>
      <c r="P44" s="34">
        <f t="shared" si="7"/>
        <v>88.173333333333701</v>
      </c>
      <c r="Q44" s="34">
        <f t="shared" si="7"/>
        <v>77.581666666666635</v>
      </c>
      <c r="R44" s="34">
        <f t="shared" si="7"/>
        <v>312.15000000000009</v>
      </c>
      <c r="S44" s="34">
        <f t="shared" si="7"/>
        <v>222.49833333333333</v>
      </c>
      <c r="T44" s="34">
        <f t="shared" si="7"/>
        <v>-57.493333333332735</v>
      </c>
      <c r="U44" s="34">
        <f t="shared" si="7"/>
        <v>200.83500000000004</v>
      </c>
      <c r="V44" s="34">
        <f t="shared" si="7"/>
        <v>487.24333333333408</v>
      </c>
      <c r="W44" s="34">
        <f t="shared" si="7"/>
        <v>797.41166666666652</v>
      </c>
      <c r="X44" s="34">
        <f t="shared" si="7"/>
        <v>798.69999999999982</v>
      </c>
      <c r="Y44" s="34">
        <f t="shared" si="7"/>
        <v>799.98833333333391</v>
      </c>
      <c r="Z44" s="34">
        <f t="shared" si="7"/>
        <v>362.91666666666669</v>
      </c>
      <c r="AA44" s="34">
        <f t="shared" si="7"/>
        <v>634.20499999999993</v>
      </c>
      <c r="AB44" s="34">
        <f t="shared" si="7"/>
        <v>839.61333333333209</v>
      </c>
      <c r="AC44" s="34">
        <f t="shared" si="7"/>
        <v>1158.4216666666659</v>
      </c>
      <c r="AD44" s="34">
        <f t="shared" si="7"/>
        <v>346.46999999999935</v>
      </c>
      <c r="AE44" s="34">
        <f t="shared" si="7"/>
        <v>973.07833333333235</v>
      </c>
      <c r="AF44" s="34">
        <f t="shared" si="7"/>
        <v>728.68666666666525</v>
      </c>
      <c r="AG44" s="34">
        <f t="shared" si="7"/>
        <v>728.89499999999862</v>
      </c>
      <c r="AH44" s="34">
        <f t="shared" si="7"/>
        <v>729.10333333333188</v>
      </c>
      <c r="AI44" s="34">
        <f t="shared" si="7"/>
        <v>729.31166666666525</v>
      </c>
      <c r="AJ44" s="34">
        <f t="shared" si="7"/>
        <v>729.51999999999862</v>
      </c>
      <c r="AK44" s="34">
        <f t="shared" si="7"/>
        <v>729.72833333333188</v>
      </c>
      <c r="AL44" s="34">
        <f t="shared" si="7"/>
        <v>729.93666666666525</v>
      </c>
      <c r="AM44" s="34">
        <f t="shared" si="7"/>
        <v>730.14499999999862</v>
      </c>
      <c r="AN44" s="34">
        <f t="shared" si="7"/>
        <v>730.35333333333188</v>
      </c>
      <c r="AO44" s="34">
        <f t="shared" si="7"/>
        <v>730.56166666666525</v>
      </c>
      <c r="AP44" s="34">
        <f t="shared" si="7"/>
        <v>730.76999999999862</v>
      </c>
    </row>
    <row r="45" spans="1:43" x14ac:dyDescent="0.15">
      <c r="A45" s="48" t="s">
        <v>53</v>
      </c>
      <c r="B45" s="48"/>
      <c r="C45" s="48"/>
      <c r="D45" s="48"/>
      <c r="E45" s="48"/>
      <c r="F45" s="38">
        <v>5000</v>
      </c>
      <c r="G45" s="34">
        <f>F45+G44</f>
        <v>3554.8</v>
      </c>
      <c r="H45" s="34">
        <f t="shared" ref="H45:AP45" si="8">G45+H44</f>
        <v>2934.126666666667</v>
      </c>
      <c r="I45" s="34">
        <f t="shared" si="8"/>
        <v>2313.6616666666669</v>
      </c>
      <c r="J45" s="34">
        <f t="shared" si="8"/>
        <v>1804.1050000000002</v>
      </c>
      <c r="K45" s="34">
        <f t="shared" si="8"/>
        <v>1376.836666666667</v>
      </c>
      <c r="L45" s="34">
        <f t="shared" si="8"/>
        <v>1060.4766666666671</v>
      </c>
      <c r="M45" s="34">
        <f t="shared" si="8"/>
        <v>826.40500000000065</v>
      </c>
      <c r="N45" s="34">
        <f t="shared" si="8"/>
        <v>438.96166666666778</v>
      </c>
      <c r="O45" s="34">
        <f t="shared" si="8"/>
        <v>270.42666666666793</v>
      </c>
      <c r="P45" s="34">
        <f t="shared" si="8"/>
        <v>358.60000000000161</v>
      </c>
      <c r="Q45" s="34">
        <f t="shared" si="8"/>
        <v>436.18166666666826</v>
      </c>
      <c r="R45" s="34">
        <f t="shared" si="8"/>
        <v>748.3316666666683</v>
      </c>
      <c r="S45" s="34">
        <f t="shared" si="8"/>
        <v>970.83000000000163</v>
      </c>
      <c r="T45" s="34">
        <f t="shared" si="8"/>
        <v>913.33666666666886</v>
      </c>
      <c r="U45" s="34">
        <f t="shared" si="8"/>
        <v>1114.1716666666689</v>
      </c>
      <c r="V45" s="34">
        <f t="shared" si="8"/>
        <v>1601.4150000000029</v>
      </c>
      <c r="W45" s="34">
        <f t="shared" si="8"/>
        <v>2398.8266666666696</v>
      </c>
      <c r="X45" s="34">
        <f t="shared" si="8"/>
        <v>3197.5266666666694</v>
      </c>
      <c r="Y45" s="34">
        <f t="shared" si="8"/>
        <v>3997.5150000000031</v>
      </c>
      <c r="Z45" s="34">
        <f t="shared" si="8"/>
        <v>4360.43166666667</v>
      </c>
      <c r="AA45" s="34">
        <f t="shared" si="8"/>
        <v>4994.63666666667</v>
      </c>
      <c r="AB45" s="34">
        <f t="shared" si="8"/>
        <v>5834.2500000000018</v>
      </c>
      <c r="AC45" s="34">
        <f t="shared" si="8"/>
        <v>6992.671666666668</v>
      </c>
      <c r="AD45" s="34">
        <f t="shared" si="8"/>
        <v>7339.1416666666673</v>
      </c>
      <c r="AE45" s="34">
        <f t="shared" si="8"/>
        <v>8312.2199999999993</v>
      </c>
      <c r="AF45" s="34">
        <f t="shared" si="8"/>
        <v>9040.906666666664</v>
      </c>
      <c r="AG45" s="34">
        <f t="shared" si="8"/>
        <v>9769.8016666666626</v>
      </c>
      <c r="AH45" s="34">
        <f t="shared" si="8"/>
        <v>10498.904999999995</v>
      </c>
      <c r="AI45" s="34">
        <f t="shared" si="8"/>
        <v>11228.21666666666</v>
      </c>
      <c r="AJ45" s="34">
        <f t="shared" si="8"/>
        <v>11957.736666666658</v>
      </c>
      <c r="AK45" s="34">
        <f t="shared" si="8"/>
        <v>12687.464999999991</v>
      </c>
      <c r="AL45" s="34">
        <f t="shared" si="8"/>
        <v>13417.401666666656</v>
      </c>
      <c r="AM45" s="34">
        <f t="shared" si="8"/>
        <v>14147.546666666654</v>
      </c>
      <c r="AN45" s="34">
        <f t="shared" si="8"/>
        <v>14877.899999999987</v>
      </c>
      <c r="AO45" s="34">
        <f t="shared" si="8"/>
        <v>15608.461666666652</v>
      </c>
      <c r="AP45" s="34">
        <f t="shared" si="8"/>
        <v>16339.23166666665</v>
      </c>
    </row>
  </sheetData>
  <mergeCells count="76">
    <mergeCell ref="E14:F14"/>
    <mergeCell ref="E15:F15"/>
    <mergeCell ref="E20:F20"/>
    <mergeCell ref="E27:F27"/>
    <mergeCell ref="E28:F28"/>
    <mergeCell ref="C17:D17"/>
    <mergeCell ref="A33:C33"/>
    <mergeCell ref="A31:C32"/>
    <mergeCell ref="C18:D18"/>
    <mergeCell ref="C22:D22"/>
    <mergeCell ref="C23:D23"/>
    <mergeCell ref="A9:A30"/>
    <mergeCell ref="B10:B29"/>
    <mergeCell ref="D31:F31"/>
    <mergeCell ref="D32:F32"/>
    <mergeCell ref="D33:F33"/>
    <mergeCell ref="A34:F34"/>
    <mergeCell ref="E19:F19"/>
    <mergeCell ref="A44:E44"/>
    <mergeCell ref="A45:E45"/>
    <mergeCell ref="A35:C40"/>
    <mergeCell ref="D40:F40"/>
    <mergeCell ref="D41:F41"/>
    <mergeCell ref="A41:C43"/>
    <mergeCell ref="D43:F43"/>
    <mergeCell ref="D35:F35"/>
    <mergeCell ref="D36:F36"/>
    <mergeCell ref="D38:F38"/>
    <mergeCell ref="D39:F39"/>
    <mergeCell ref="D42:F42"/>
    <mergeCell ref="D37:F37"/>
    <mergeCell ref="C11:D11"/>
    <mergeCell ref="C19:D19"/>
    <mergeCell ref="C20:D20"/>
    <mergeCell ref="C21:D21"/>
    <mergeCell ref="B30:F30"/>
    <mergeCell ref="E25:F25"/>
    <mergeCell ref="E16:F16"/>
    <mergeCell ref="C24:D24"/>
    <mergeCell ref="E18:F18"/>
    <mergeCell ref="E22:F22"/>
    <mergeCell ref="E23:F23"/>
    <mergeCell ref="E24:F24"/>
    <mergeCell ref="E12:F12"/>
    <mergeCell ref="E13:F13"/>
    <mergeCell ref="C25:D25"/>
    <mergeCell ref="E17:F17"/>
    <mergeCell ref="E9:F9"/>
    <mergeCell ref="E10:F10"/>
    <mergeCell ref="E11:F11"/>
    <mergeCell ref="C29:F29"/>
    <mergeCell ref="C27:D27"/>
    <mergeCell ref="C28:D28"/>
    <mergeCell ref="C13:D13"/>
    <mergeCell ref="C14:D14"/>
    <mergeCell ref="C26:D26"/>
    <mergeCell ref="C10:D10"/>
    <mergeCell ref="E21:F21"/>
    <mergeCell ref="E26:F26"/>
    <mergeCell ref="B9:D9"/>
    <mergeCell ref="C15:D15"/>
    <mergeCell ref="C16:D16"/>
    <mergeCell ref="C12:D12"/>
    <mergeCell ref="AE2:AP2"/>
    <mergeCell ref="A4:D4"/>
    <mergeCell ref="C5:D5"/>
    <mergeCell ref="A5:B8"/>
    <mergeCell ref="C6:D6"/>
    <mergeCell ref="A2:F3"/>
    <mergeCell ref="E5:F5"/>
    <mergeCell ref="E7:F7"/>
    <mergeCell ref="G2:R2"/>
    <mergeCell ref="S2:AD2"/>
    <mergeCell ref="E4:F4"/>
    <mergeCell ref="E6:F6"/>
    <mergeCell ref="C8:F8"/>
  </mergeCells>
  <phoneticPr fontId="2"/>
  <pageMargins left="0.51181102362204722" right="0.51181102362204722" top="0.55118110236220474" bottom="0.35433070866141736" header="0.31496062992125984" footer="0.31496062992125984"/>
  <pageSetup paperSize="8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事業計画 (月次)</vt:lpstr>
      <vt:lpstr>事業計画 (年次)</vt:lpstr>
      <vt:lpstr>資金繰り表</vt:lpstr>
      <vt:lpstr>資金繰り表!Print_Area</vt:lpstr>
      <vt:lpstr>'事業計画 (月次)'!Print_Area</vt:lpstr>
    </vt:vector>
  </TitlesOfParts>
  <Manager>行政書士　松永　敏明</Manager>
  <Company>オフィスマツナガ行政書士事務所;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サンプル事業計画</dc:title>
  <dc:creator>t</dc:creator>
  <cp:lastModifiedBy>sawaguchi</cp:lastModifiedBy>
  <cp:lastPrinted>2015-01-11T15:01:10Z</cp:lastPrinted>
  <dcterms:created xsi:type="dcterms:W3CDTF">2013-07-20T05:47:04Z</dcterms:created>
  <dcterms:modified xsi:type="dcterms:W3CDTF">2015-06-02T23:02:17Z</dcterms:modified>
</cp:coreProperties>
</file>